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8195" windowHeight="7485" activeTab="2"/>
  </bookViews>
  <sheets>
    <sheet name="Milestones" sheetId="1" r:id="rId1"/>
    <sheet name="YearlyQuantity_2016-2017" sheetId="2" r:id="rId2"/>
    <sheet name="YearlyQuantity_2017-2019" sheetId="4" r:id="rId3"/>
    <sheet name="Semester_Control_2017S1" sheetId="3" r:id="rId4"/>
    <sheet name="Sheet1" sheetId="5" r:id="rId5"/>
  </sheets>
  <definedNames>
    <definedName name="_xlnm.Print_Area" localSheetId="0">Milestones!$A$1:$S$57</definedName>
    <definedName name="_xlnm.Print_Area" localSheetId="3">Semester_Control_2017S1!$A$1:$Q$57</definedName>
    <definedName name="_xlnm.Print_Area" localSheetId="1">'YearlyQuantity_2016-2017'!$A$1:$P$57</definedName>
    <definedName name="_xlnm.Print_Area" localSheetId="2">'YearlyQuantity_2017-2019'!$A$1:$V$57</definedName>
  </definedNames>
  <calcPr calcId="145621"/>
</workbook>
</file>

<file path=xl/calcChain.xml><?xml version="1.0" encoding="utf-8"?>
<calcChain xmlns="http://schemas.openxmlformats.org/spreadsheetml/2006/main">
  <c r="F17" i="3" l="1"/>
  <c r="R17" i="3"/>
  <c r="S17" i="3" s="1"/>
  <c r="Q33" i="3"/>
  <c r="R33" i="3" s="1"/>
  <c r="Q33" i="2"/>
  <c r="P33" i="2"/>
  <c r="S57" i="4"/>
  <c r="S45" i="4"/>
  <c r="O33" i="4"/>
  <c r="O21" i="4"/>
  <c r="P21" i="2"/>
  <c r="Q21" i="2" l="1"/>
  <c r="F17" i="2"/>
  <c r="R17" i="2"/>
  <c r="S17" i="2" s="1"/>
  <c r="F17" i="4" l="1"/>
  <c r="T57" i="4" l="1"/>
  <c r="R21" i="4"/>
  <c r="S21" i="4" s="1"/>
  <c r="T45" i="4"/>
  <c r="P33" i="4"/>
  <c r="P21" i="4"/>
  <c r="E3" i="5"/>
  <c r="F3" i="5"/>
  <c r="E4" i="5"/>
  <c r="F4" i="5"/>
  <c r="E5" i="5"/>
  <c r="F5" i="5"/>
  <c r="E6" i="5"/>
  <c r="F6" i="5"/>
  <c r="E7" i="5"/>
  <c r="F7" i="5"/>
  <c r="E8" i="5"/>
  <c r="F8" i="5"/>
  <c r="E9" i="5"/>
  <c r="F9" i="5"/>
  <c r="E10" i="5"/>
  <c r="F10" i="5"/>
  <c r="E11" i="5"/>
  <c r="F11" i="5"/>
  <c r="E12" i="5"/>
  <c r="F12" i="5"/>
  <c r="E13" i="5"/>
  <c r="F13" i="5"/>
  <c r="F2" i="5"/>
  <c r="E2" i="5"/>
  <c r="R19" i="4" l="1"/>
  <c r="S19" i="4" s="1"/>
  <c r="R17" i="4"/>
  <c r="S17" i="4" s="1"/>
  <c r="E51" i="4" l="1"/>
  <c r="E39" i="4"/>
  <c r="G17" i="4"/>
  <c r="E51" i="3" l="1"/>
  <c r="E51" i="2"/>
  <c r="E51" i="1"/>
  <c r="F45" i="3" l="1"/>
  <c r="E39" i="3"/>
  <c r="G17" i="3"/>
  <c r="G17" i="2"/>
  <c r="E39" i="2" l="1"/>
  <c r="E39" i="1" l="1"/>
</calcChain>
</file>

<file path=xl/sharedStrings.xml><?xml version="1.0" encoding="utf-8"?>
<sst xmlns="http://schemas.openxmlformats.org/spreadsheetml/2006/main" count="129" uniqueCount="48">
  <si>
    <t>MWh/period</t>
  </si>
  <si>
    <t>MW/hour</t>
  </si>
  <si>
    <t>Y.MWh
DAS-C</t>
  </si>
  <si>
    <t>Year</t>
  </si>
  <si>
    <t>Accum.MWh DAS-Consum</t>
  </si>
  <si>
    <t>Month</t>
  </si>
  <si>
    <t>Auction_1</t>
  </si>
  <si>
    <t>Auction_2</t>
  </si>
  <si>
    <t>Auction_3</t>
  </si>
  <si>
    <t>Auction_4</t>
  </si>
  <si>
    <t>Auction_5</t>
  </si>
  <si>
    <t>Auction_6</t>
  </si>
  <si>
    <t>Auction_7</t>
  </si>
  <si>
    <t>TQ(201712) ={ [PPC_MS(201608)-PPC_MS(201712))/100] * VOL(2015)*((VOL(201608)/VOL(201508))}/8760</t>
  </si>
  <si>
    <t>Υπολογισμός Market Shares από στοιχεία Διαχειριστών για τον 06/2017 (έστω 77.5%)</t>
  </si>
  <si>
    <t>Υπολογισμός Ετήσιας Ποσότητας και Προϊόντων προς Δημοπράτηση (Στόχος 12/2017)</t>
  </si>
  <si>
    <t>Υπολογισμός Ετήσιας Ποσότητας και Προϊόντων προς Δημοπράτηση (Στόχος 12/2018)</t>
  </si>
  <si>
    <t>Υπολογισμός Ετήσιας Ποσότητας και Προϊόντων προς Δημοπράτηση (Στόχος 12/2019)</t>
  </si>
  <si>
    <t>Ε_1: Έλεγχος Μεριδίου ΔΕΗ (Στοιχεία Διαχειριστών για Λιανική). Αναπροσαρμογή στόχου 12/2018 (C_1)</t>
  </si>
  <si>
    <t>C_1</t>
  </si>
  <si>
    <t>Ε_2: Έλεγχος Μεριδίου ΔΕΗ (Στοιχεία Διαχειριστών για Λιανική). Αναπροσαρμογή στόχου 06/2019 (C_2)</t>
  </si>
  <si>
    <t>C_2</t>
  </si>
  <si>
    <t>C_3</t>
  </si>
  <si>
    <t>E_3: Έλεγχος Μεριδίου ΔΕΗ (Στοιχεία Διαχειριστών για Λιανική). Αναπροσαρμογή στόχου 12/2019 (C_3)</t>
  </si>
  <si>
    <t>Auction_8</t>
  </si>
  <si>
    <t>Auction_9</t>
  </si>
  <si>
    <t>PPC
M.Share</t>
  </si>
  <si>
    <t>Auction_1a</t>
  </si>
  <si>
    <t>Auction_1b</t>
  </si>
  <si>
    <t>(2016)</t>
  </si>
  <si>
    <t>(2017)</t>
  </si>
  <si>
    <t>(2018)</t>
  </si>
  <si>
    <t>(MWh/h)</t>
  </si>
  <si>
    <t>(MWh)</t>
  </si>
  <si>
    <t>Ιαν</t>
  </si>
  <si>
    <t>Φεβ</t>
  </si>
  <si>
    <t>Μαρ</t>
  </si>
  <si>
    <t>Απρ</t>
  </si>
  <si>
    <t>Μαϊ</t>
  </si>
  <si>
    <t>Ιουν</t>
  </si>
  <si>
    <t>Ιουλ</t>
  </si>
  <si>
    <t>Αυγ</t>
  </si>
  <si>
    <t>Σεπ</t>
  </si>
  <si>
    <t>Οκτ</t>
  </si>
  <si>
    <t>Νοε</t>
  </si>
  <si>
    <t>Δεκ</t>
  </si>
  <si>
    <t>(2019)</t>
  </si>
  <si>
    <t>Υπολογισμός Ετήσιας Ποσότητας και Καταμερισμός Προϊόντων : Oct /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</si>
</sst>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sz val="16"/>
      <color theme="0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6"/>
      <color rgb="FFFF0000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20"/>
      <color theme="0"/>
      <name val="Calibri"/>
      <family val="2"/>
      <charset val="161"/>
      <scheme val="minor"/>
    </font>
    <font>
      <b/>
      <sz val="17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/>
      <bottom/>
      <diagonal/>
    </border>
  </borders>
  <cellStyleXfs count="1">
    <xf numFmtId="0" fontId="0" fillId="0" borderId="0"/>
  </cellStyleXfs>
  <cellXfs count="28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0" fillId="0" borderId="0" xfId="0" applyNumberFormat="1"/>
    <xf numFmtId="0" fontId="2" fillId="11" borderId="17" xfId="0" applyFont="1" applyFill="1" applyBorder="1"/>
    <xf numFmtId="0" fontId="2" fillId="2" borderId="12" xfId="0" applyFont="1" applyFill="1" applyBorder="1" applyAlignment="1"/>
    <xf numFmtId="0" fontId="3" fillId="2" borderId="19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2" fontId="5" fillId="10" borderId="2" xfId="0" applyNumberFormat="1" applyFont="1" applyFill="1" applyBorder="1" applyAlignment="1">
      <alignment horizontal="center" vertical="center"/>
    </xf>
    <xf numFmtId="2" fontId="5" fillId="7" borderId="1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2" borderId="12" xfId="0" applyFill="1" applyBorder="1"/>
    <xf numFmtId="0" fontId="0" fillId="0" borderId="12" xfId="0" applyBorder="1"/>
    <xf numFmtId="0" fontId="2" fillId="0" borderId="0" xfId="0" applyFont="1" applyFill="1" applyBorder="1" applyAlignment="1">
      <alignment horizontal="center"/>
    </xf>
    <xf numFmtId="2" fontId="5" fillId="2" borderId="24" xfId="0" applyNumberFormat="1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16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 applyFill="1" applyBorder="1"/>
    <xf numFmtId="0" fontId="5" fillId="0" borderId="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4" xfId="0" applyFont="1" applyBorder="1"/>
    <xf numFmtId="0" fontId="10" fillId="0" borderId="5" xfId="0" applyFont="1" applyBorder="1" applyAlignment="1">
      <alignment horizontal="center"/>
    </xf>
    <xf numFmtId="0" fontId="10" fillId="0" borderId="5" xfId="0" applyFont="1" applyBorder="1"/>
    <xf numFmtId="0" fontId="10" fillId="0" borderId="5" xfId="0" applyFont="1" applyFill="1" applyBorder="1"/>
    <xf numFmtId="0" fontId="10" fillId="0" borderId="4" xfId="0" applyFont="1" applyFill="1" applyBorder="1"/>
    <xf numFmtId="0" fontId="10" fillId="0" borderId="0" xfId="0" applyFont="1"/>
    <xf numFmtId="0" fontId="8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/>
    <xf numFmtId="0" fontId="0" fillId="0" borderId="26" xfId="0" applyBorder="1"/>
    <xf numFmtId="0" fontId="7" fillId="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/>
    <xf numFmtId="3" fontId="0" fillId="0" borderId="0" xfId="0" applyNumberFormat="1" applyBorder="1" applyAlignment="1">
      <alignment horizontal="center" vertical="center"/>
    </xf>
    <xf numFmtId="0" fontId="2" fillId="0" borderId="0" xfId="0" applyFont="1" applyFill="1" applyBorder="1"/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5" borderId="0" xfId="0" applyFont="1" applyFill="1" applyBorder="1"/>
    <xf numFmtId="0" fontId="8" fillId="7" borderId="0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0" fillId="0" borderId="16" xfId="0" applyBorder="1"/>
    <xf numFmtId="0" fontId="5" fillId="0" borderId="28" xfId="0" applyFont="1" applyBorder="1" applyAlignment="1">
      <alignment horizontal="center" vertical="center"/>
    </xf>
    <xf numFmtId="0" fontId="6" fillId="13" borderId="29" xfId="0" applyFont="1" applyFill="1" applyBorder="1" applyAlignment="1">
      <alignment horizontal="center" vertical="center"/>
    </xf>
    <xf numFmtId="3" fontId="8" fillId="10" borderId="1" xfId="0" applyNumberFormat="1" applyFont="1" applyFill="1" applyBorder="1" applyAlignment="1">
      <alignment horizontal="center" vertical="center"/>
    </xf>
    <xf numFmtId="0" fontId="10" fillId="5" borderId="5" xfId="0" applyFont="1" applyFill="1" applyBorder="1"/>
    <xf numFmtId="0" fontId="7" fillId="5" borderId="5" xfId="0" applyFont="1" applyFill="1" applyBorder="1" applyAlignment="1">
      <alignment horizontal="center" vertical="center"/>
    </xf>
    <xf numFmtId="0" fontId="10" fillId="5" borderId="6" xfId="0" applyFont="1" applyFill="1" applyBorder="1"/>
    <xf numFmtId="0" fontId="10" fillId="7" borderId="4" xfId="0" applyFont="1" applyFill="1" applyBorder="1"/>
    <xf numFmtId="0" fontId="10" fillId="7" borderId="5" xfId="0" applyFont="1" applyFill="1" applyBorder="1"/>
    <xf numFmtId="0" fontId="10" fillId="9" borderId="5" xfId="0" applyFont="1" applyFill="1" applyBorder="1"/>
    <xf numFmtId="0" fontId="10" fillId="9" borderId="6" xfId="0" applyFont="1" applyFill="1" applyBorder="1"/>
    <xf numFmtId="0" fontId="5" fillId="0" borderId="13" xfId="0" applyFont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2" fontId="10" fillId="0" borderId="0" xfId="0" applyNumberFormat="1" applyFont="1"/>
    <xf numFmtId="2" fontId="8" fillId="10" borderId="2" xfId="0" applyNumberFormat="1" applyFont="1" applyFill="1" applyBorder="1" applyAlignment="1">
      <alignment horizontal="center" vertical="center"/>
    </xf>
    <xf numFmtId="2" fontId="8" fillId="7" borderId="17" xfId="0" applyNumberFormat="1" applyFont="1" applyFill="1" applyBorder="1" applyAlignment="1">
      <alignment horizontal="center" vertical="center"/>
    </xf>
    <xf numFmtId="2" fontId="8" fillId="2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5" fillId="0" borderId="17" xfId="0" applyFont="1" applyBorder="1"/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2" fontId="10" fillId="0" borderId="0" xfId="0" applyNumberFormat="1" applyFont="1" applyBorder="1"/>
    <xf numFmtId="2" fontId="8" fillId="0" borderId="0" xfId="0" applyNumberFormat="1" applyFont="1" applyFill="1" applyBorder="1"/>
    <xf numFmtId="3" fontId="8" fillId="3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3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7" fillId="5" borderId="0" xfId="0" applyNumberFormat="1" applyFont="1" applyFill="1" applyBorder="1"/>
    <xf numFmtId="2" fontId="8" fillId="2" borderId="0" xfId="0" applyNumberFormat="1" applyFont="1" applyFill="1" applyBorder="1"/>
    <xf numFmtId="0" fontId="4" fillId="0" borderId="0" xfId="0" applyFont="1" applyBorder="1" applyAlignment="1">
      <alignment horizontal="center"/>
    </xf>
    <xf numFmtId="0" fontId="2" fillId="11" borderId="0" xfId="0" applyFont="1" applyFill="1" applyBorder="1"/>
    <xf numFmtId="0" fontId="5" fillId="0" borderId="30" xfId="0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7" fillId="5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2" fontId="10" fillId="2" borderId="23" xfId="0" applyNumberFormat="1" applyFont="1" applyFill="1" applyBorder="1" applyAlignment="1">
      <alignment horizontal="center" vertical="center"/>
    </xf>
    <xf numFmtId="0" fontId="0" fillId="2" borderId="23" xfId="0" applyFill="1" applyBorder="1"/>
    <xf numFmtId="2" fontId="8" fillId="9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7" fillId="5" borderId="17" xfId="0" applyNumberFormat="1" applyFont="1" applyFill="1" applyBorder="1" applyAlignment="1">
      <alignment horizontal="center"/>
    </xf>
    <xf numFmtId="0" fontId="0" fillId="0" borderId="17" xfId="0" applyFill="1" applyBorder="1"/>
    <xf numFmtId="0" fontId="2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8" fillId="2" borderId="23" xfId="0" applyNumberFormat="1" applyFont="1" applyFill="1" applyBorder="1" applyAlignment="1">
      <alignment horizontal="center" vertical="center"/>
    </xf>
    <xf numFmtId="0" fontId="0" fillId="2" borderId="26" xfId="0" applyFill="1" applyBorder="1"/>
    <xf numFmtId="2" fontId="10" fillId="2" borderId="0" xfId="0" applyNumberFormat="1" applyFont="1" applyFill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 vertical="center"/>
    </xf>
    <xf numFmtId="0" fontId="2" fillId="3" borderId="17" xfId="0" applyFont="1" applyFill="1" applyBorder="1"/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/>
    </xf>
    <xf numFmtId="2" fontId="10" fillId="0" borderId="23" xfId="0" applyNumberFormat="1" applyFont="1" applyBorder="1"/>
    <xf numFmtId="2" fontId="10" fillId="0" borderId="17" xfId="0" applyNumberFormat="1" applyFont="1" applyBorder="1"/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/>
    <xf numFmtId="2" fontId="0" fillId="0" borderId="23" xfId="0" applyNumberFormat="1" applyBorder="1"/>
    <xf numFmtId="2" fontId="0" fillId="0" borderId="0" xfId="0" applyNumberFormat="1" applyBorder="1"/>
    <xf numFmtId="0" fontId="0" fillId="0" borderId="12" xfId="0" applyBorder="1" applyAlignment="1">
      <alignment horizontal="center" vertical="center"/>
    </xf>
    <xf numFmtId="3" fontId="10" fillId="0" borderId="0" xfId="0" applyNumberFormat="1" applyFont="1" applyFill="1" applyBorder="1"/>
    <xf numFmtId="2" fontId="2" fillId="0" borderId="0" xfId="0" applyNumberFormat="1" applyFont="1" applyFill="1" applyBorder="1"/>
    <xf numFmtId="2" fontId="0" fillId="0" borderId="17" xfId="0" applyNumberFormat="1" applyBorder="1"/>
    <xf numFmtId="0" fontId="8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/>
    <xf numFmtId="0" fontId="0" fillId="0" borderId="2" xfId="0" applyBorder="1"/>
    <xf numFmtId="0" fontId="5" fillId="0" borderId="26" xfId="0" applyFont="1" applyBorder="1" applyAlignment="1">
      <alignment horizontal="center" vertical="center"/>
    </xf>
    <xf numFmtId="2" fontId="2" fillId="0" borderId="23" xfId="0" applyNumberFormat="1" applyFont="1" applyFill="1" applyBorder="1"/>
    <xf numFmtId="0" fontId="2" fillId="3" borderId="23" xfId="0" applyFont="1" applyFill="1" applyBorder="1"/>
    <xf numFmtId="0" fontId="2" fillId="0" borderId="23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2" fontId="1" fillId="5" borderId="0" xfId="0" applyNumberFormat="1" applyFont="1" applyFill="1" applyBorder="1"/>
    <xf numFmtId="0" fontId="11" fillId="0" borderId="12" xfId="0" applyFont="1" applyFill="1" applyBorder="1" applyAlignment="1">
      <alignment horizontal="center" vertical="center"/>
    </xf>
    <xf numFmtId="2" fontId="2" fillId="2" borderId="0" xfId="0" applyNumberFormat="1" applyFont="1" applyFill="1" applyBorder="1"/>
    <xf numFmtId="2" fontId="0" fillId="2" borderId="23" xfId="0" applyNumberFormat="1" applyFill="1" applyBorder="1"/>
    <xf numFmtId="2" fontId="5" fillId="9" borderId="0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/>
    <xf numFmtId="2" fontId="5" fillId="0" borderId="17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2" fontId="2" fillId="2" borderId="25" xfId="0" applyNumberFormat="1" applyFont="1" applyFill="1" applyBorder="1"/>
    <xf numFmtId="2" fontId="0" fillId="0" borderId="3" xfId="0" applyNumberFormat="1" applyFill="1" applyBorder="1"/>
    <xf numFmtId="2" fontId="5" fillId="0" borderId="3" xfId="0" applyNumberFormat="1" applyFont="1" applyFill="1" applyBorder="1" applyAlignment="1">
      <alignment horizontal="center" vertical="center"/>
    </xf>
    <xf numFmtId="2" fontId="0" fillId="2" borderId="3" xfId="0" applyNumberFormat="1" applyFill="1" applyBorder="1"/>
    <xf numFmtId="2" fontId="0" fillId="0" borderId="3" xfId="0" applyNumberFormat="1" applyBorder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3" fontId="11" fillId="2" borderId="24" xfId="0" applyNumberFormat="1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14" borderId="32" xfId="0" applyFont="1" applyFill="1" applyBorder="1" applyAlignment="1">
      <alignment horizontal="center" vertical="center"/>
    </xf>
    <xf numFmtId="0" fontId="5" fillId="14" borderId="33" xfId="0" applyFont="1" applyFill="1" applyBorder="1" applyAlignment="1">
      <alignment horizontal="center" vertical="center"/>
    </xf>
    <xf numFmtId="0" fontId="5" fillId="14" borderId="3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3" xfId="0" applyFill="1" applyBorder="1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0" fillId="2" borderId="17" xfId="0" applyFill="1" applyBorder="1" applyAlignment="1">
      <alignment horizontal="center"/>
    </xf>
    <xf numFmtId="0" fontId="0" fillId="2" borderId="17" xfId="0" applyFill="1" applyBorder="1" applyAlignment="1">
      <alignment horizontal="center" vertical="center"/>
    </xf>
    <xf numFmtId="0" fontId="2" fillId="2" borderId="17" xfId="0" applyFont="1" applyFill="1" applyBorder="1"/>
    <xf numFmtId="0" fontId="2" fillId="0" borderId="17" xfId="0" applyFont="1" applyFill="1" applyBorder="1"/>
    <xf numFmtId="0" fontId="2" fillId="2" borderId="0" xfId="0" applyFont="1" applyFill="1" applyBorder="1" applyAlignment="1">
      <alignment horizontal="center" vertical="center"/>
    </xf>
    <xf numFmtId="2" fontId="8" fillId="2" borderId="25" xfId="0" applyNumberFormat="1" applyFont="1" applyFill="1" applyBorder="1"/>
    <xf numFmtId="2" fontId="10" fillId="0" borderId="3" xfId="0" applyNumberFormat="1" applyFont="1" applyFill="1" applyBorder="1"/>
    <xf numFmtId="2" fontId="8" fillId="0" borderId="3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/>
    <xf numFmtId="2" fontId="10" fillId="0" borderId="3" xfId="0" applyNumberFormat="1" applyFont="1" applyBorder="1"/>
    <xf numFmtId="0" fontId="6" fillId="13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2" fontId="8" fillId="7" borderId="0" xfId="0" applyNumberFormat="1" applyFont="1" applyFill="1" applyBorder="1" applyAlignment="1">
      <alignment horizontal="center" vertical="center"/>
    </xf>
    <xf numFmtId="0" fontId="8" fillId="0" borderId="0" xfId="0" applyFont="1" applyBorder="1"/>
    <xf numFmtId="2" fontId="10" fillId="2" borderId="25" xfId="0" applyNumberFormat="1" applyFont="1" applyFill="1" applyBorder="1"/>
    <xf numFmtId="2" fontId="8" fillId="9" borderId="3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/>
    <xf numFmtId="2" fontId="8" fillId="0" borderId="24" xfId="0" applyNumberFormat="1" applyFont="1" applyFill="1" applyBorder="1" applyAlignment="1">
      <alignment horizontal="center" vertical="center"/>
    </xf>
    <xf numFmtId="0" fontId="5" fillId="14" borderId="4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vertical="center"/>
    </xf>
    <xf numFmtId="3" fontId="11" fillId="0" borderId="0" xfId="0" quotePrefix="1" applyNumberFormat="1" applyFont="1" applyFill="1" applyBorder="1" applyAlignment="1">
      <alignment horizontal="center" vertical="center"/>
    </xf>
    <xf numFmtId="0" fontId="2" fillId="0" borderId="23" xfId="0" applyFont="1" applyFill="1" applyBorder="1"/>
    <xf numFmtId="0" fontId="16" fillId="0" borderId="0" xfId="0" applyFont="1"/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7" fillId="12" borderId="20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12" borderId="20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15" fillId="3" borderId="0" xfId="0" quotePrefix="1" applyFont="1" applyFill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" fontId="10" fillId="0" borderId="0" xfId="0" applyNumberFormat="1" applyFont="1" applyAlignment="1">
      <alignment horizontal="center"/>
    </xf>
    <xf numFmtId="0" fontId="15" fillId="3" borderId="12" xfId="0" quotePrefix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 wrapText="1" indent="1"/>
    </xf>
    <xf numFmtId="0" fontId="13" fillId="2" borderId="12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D050"/>
      <color rgb="FFFFFF99"/>
      <color rgb="FF538DD5"/>
      <color rgb="FFDA9694"/>
      <color rgb="FFFABF8F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zoomScale="70" zoomScaleNormal="70" workbookViewId="0">
      <selection activeCell="R26" sqref="R26"/>
    </sheetView>
  </sheetViews>
  <sheetFormatPr defaultRowHeight="21" x14ac:dyDescent="0.35"/>
  <cols>
    <col min="1" max="1" width="10.7109375" style="68" customWidth="1"/>
    <col min="2" max="2" width="12.85546875" customWidth="1"/>
    <col min="3" max="3" width="15.7109375" style="68" customWidth="1"/>
    <col min="4" max="4" width="12.7109375" style="2" customWidth="1"/>
    <col min="5" max="5" width="12.7109375" customWidth="1"/>
    <col min="6" max="6" width="12.7109375" bestFit="1" customWidth="1"/>
    <col min="7" max="7" width="9.85546875" bestFit="1" customWidth="1"/>
    <col min="8" max="10" width="8.7109375" style="3" customWidth="1"/>
    <col min="11" max="12" width="8.7109375" style="1" customWidth="1"/>
    <col min="13" max="13" width="8.7109375" style="3" customWidth="1"/>
  </cols>
  <sheetData>
    <row r="1" spans="1:19" ht="39.950000000000003" customHeight="1" thickBot="1" x14ac:dyDescent="0.3">
      <c r="A1" s="58" t="s">
        <v>3</v>
      </c>
      <c r="B1" s="199"/>
      <c r="C1" s="58"/>
      <c r="D1" s="200" t="s">
        <v>5</v>
      </c>
      <c r="E1" s="174" t="s">
        <v>26</v>
      </c>
      <c r="F1" s="201"/>
      <c r="G1" s="201"/>
      <c r="H1" s="176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8"/>
    </row>
    <row r="2" spans="1:19" ht="20.100000000000001" hidden="1" customHeight="1" x14ac:dyDescent="0.25">
      <c r="A2" s="260">
        <v>2015</v>
      </c>
      <c r="B2" s="254"/>
      <c r="C2" s="59"/>
      <c r="D2" s="166">
        <v>5</v>
      </c>
      <c r="E2" s="167"/>
      <c r="F2" s="72"/>
      <c r="G2" s="72"/>
      <c r="H2" s="71"/>
      <c r="I2" s="72"/>
      <c r="J2" s="72"/>
      <c r="K2" s="72"/>
      <c r="L2" s="72"/>
      <c r="M2" s="72"/>
      <c r="N2" s="72"/>
      <c r="O2" s="72"/>
      <c r="P2" s="72"/>
      <c r="Q2" s="72"/>
      <c r="R2" s="72"/>
      <c r="S2" s="73"/>
    </row>
    <row r="3" spans="1:19" ht="20.100000000000001" hidden="1" customHeight="1" x14ac:dyDescent="0.25">
      <c r="A3" s="261"/>
      <c r="B3" s="255"/>
      <c r="C3" s="60"/>
      <c r="D3" s="7">
        <v>6</v>
      </c>
      <c r="E3" s="36"/>
      <c r="F3" s="36"/>
      <c r="G3" s="36"/>
      <c r="H3" s="27"/>
      <c r="I3" s="36"/>
      <c r="J3" s="36"/>
      <c r="K3" s="36"/>
      <c r="L3" s="36"/>
      <c r="M3" s="36"/>
      <c r="N3" s="36"/>
      <c r="O3" s="36"/>
      <c r="P3" s="36"/>
      <c r="Q3" s="36"/>
      <c r="R3" s="36"/>
      <c r="S3" s="30"/>
    </row>
    <row r="4" spans="1:19" ht="20.100000000000001" hidden="1" customHeight="1" x14ac:dyDescent="0.25">
      <c r="A4" s="261"/>
      <c r="B4" s="255"/>
      <c r="C4" s="60"/>
      <c r="D4" s="7">
        <v>7</v>
      </c>
      <c r="E4" s="36"/>
      <c r="F4" s="36"/>
      <c r="G4" s="36"/>
      <c r="H4" s="27"/>
      <c r="I4" s="36"/>
      <c r="J4" s="36"/>
      <c r="K4" s="36"/>
      <c r="L4" s="36"/>
      <c r="M4" s="36"/>
      <c r="N4" s="36"/>
      <c r="O4" s="36"/>
      <c r="P4" s="36"/>
      <c r="Q4" s="36"/>
      <c r="R4" s="36"/>
      <c r="S4" s="30"/>
    </row>
    <row r="5" spans="1:19" ht="24.95" customHeight="1" thickBot="1" x14ac:dyDescent="0.3">
      <c r="A5" s="261"/>
      <c r="B5" s="255"/>
      <c r="C5" s="60"/>
      <c r="D5" s="43">
        <v>8</v>
      </c>
      <c r="E5" s="74">
        <v>95.24</v>
      </c>
      <c r="F5" s="36"/>
      <c r="G5" s="36"/>
      <c r="H5" s="27"/>
      <c r="I5" s="36"/>
      <c r="J5" s="36"/>
      <c r="K5" s="36"/>
      <c r="L5" s="36"/>
      <c r="M5" s="36"/>
      <c r="N5" s="36"/>
      <c r="O5" s="36"/>
      <c r="P5" s="36"/>
      <c r="Q5" s="36"/>
      <c r="R5" s="36"/>
      <c r="S5" s="30"/>
    </row>
    <row r="6" spans="1:19" ht="20.100000000000001" hidden="1" customHeight="1" thickBot="1" x14ac:dyDescent="0.3">
      <c r="A6" s="261"/>
      <c r="B6" s="255"/>
      <c r="C6" s="60"/>
      <c r="D6" s="44">
        <v>9</v>
      </c>
      <c r="E6" s="36"/>
      <c r="F6" s="36"/>
      <c r="G6" s="36"/>
      <c r="H6" s="27"/>
      <c r="I6" s="36"/>
      <c r="J6" s="36"/>
      <c r="K6" s="36"/>
      <c r="L6" s="36"/>
      <c r="M6" s="36"/>
      <c r="N6" s="36"/>
      <c r="O6" s="36"/>
      <c r="P6" s="36"/>
      <c r="Q6" s="36"/>
      <c r="R6" s="36"/>
      <c r="S6" s="30"/>
    </row>
    <row r="7" spans="1:19" ht="20.100000000000001" hidden="1" customHeight="1" x14ac:dyDescent="0.3">
      <c r="A7" s="261"/>
      <c r="B7" s="255"/>
      <c r="C7" s="60"/>
      <c r="D7" s="44">
        <v>10</v>
      </c>
      <c r="E7" s="36"/>
      <c r="F7" s="36"/>
      <c r="G7" s="36"/>
      <c r="H7" s="27"/>
      <c r="I7" s="36"/>
      <c r="J7" s="36"/>
      <c r="K7" s="36"/>
      <c r="L7" s="36"/>
      <c r="M7" s="36"/>
      <c r="N7" s="36"/>
      <c r="O7" s="36"/>
      <c r="P7" s="36"/>
      <c r="Q7" s="36"/>
      <c r="R7" s="36"/>
      <c r="S7" s="30"/>
    </row>
    <row r="8" spans="1:19" ht="20.100000000000001" hidden="1" customHeight="1" x14ac:dyDescent="0.3">
      <c r="A8" s="261"/>
      <c r="B8" s="255"/>
      <c r="C8" s="60"/>
      <c r="D8" s="44">
        <v>11</v>
      </c>
      <c r="E8" s="36"/>
      <c r="F8" s="36"/>
      <c r="G8" s="36"/>
      <c r="H8" s="27"/>
      <c r="I8" s="36"/>
      <c r="J8" s="36"/>
      <c r="K8" s="36"/>
      <c r="L8" s="36"/>
      <c r="M8" s="36"/>
      <c r="N8" s="36"/>
      <c r="O8" s="36"/>
      <c r="P8" s="36"/>
      <c r="Q8" s="36"/>
      <c r="R8" s="36"/>
      <c r="S8" s="30"/>
    </row>
    <row r="9" spans="1:19" ht="20.100000000000001" hidden="1" customHeight="1" thickBot="1" x14ac:dyDescent="0.3">
      <c r="A9" s="262"/>
      <c r="B9" s="256"/>
      <c r="C9" s="61"/>
      <c r="D9" s="45">
        <v>12</v>
      </c>
      <c r="E9" s="88"/>
      <c r="F9" s="88"/>
      <c r="G9" s="88"/>
      <c r="H9" s="89"/>
      <c r="I9" s="88"/>
      <c r="J9" s="88"/>
      <c r="K9" s="88"/>
      <c r="L9" s="88"/>
      <c r="M9" s="88"/>
      <c r="N9" s="88"/>
      <c r="O9" s="88"/>
      <c r="P9" s="88"/>
      <c r="Q9" s="88"/>
      <c r="R9" s="88"/>
      <c r="S9" s="90"/>
    </row>
    <row r="10" spans="1:19" ht="20.100000000000001" customHeight="1" thickBot="1" x14ac:dyDescent="0.3">
      <c r="A10" s="260">
        <v>2016</v>
      </c>
      <c r="B10" s="257"/>
      <c r="C10" s="59"/>
      <c r="D10" s="91">
        <v>1</v>
      </c>
      <c r="E10" s="36"/>
      <c r="F10" s="36"/>
      <c r="G10" s="36"/>
      <c r="H10" s="2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0"/>
    </row>
    <row r="11" spans="1:19" ht="20.100000000000001" hidden="1" customHeight="1" x14ac:dyDescent="0.25">
      <c r="A11" s="261"/>
      <c r="B11" s="258"/>
      <c r="C11" s="60"/>
      <c r="D11" s="47">
        <v>2</v>
      </c>
      <c r="E11" s="36"/>
      <c r="F11" s="36"/>
      <c r="G11" s="36"/>
      <c r="H11" s="2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0"/>
    </row>
    <row r="12" spans="1:19" ht="20.100000000000001" hidden="1" customHeight="1" x14ac:dyDescent="0.25">
      <c r="A12" s="261"/>
      <c r="B12" s="258"/>
      <c r="C12" s="60"/>
      <c r="D12" s="47">
        <v>3</v>
      </c>
      <c r="E12" s="36"/>
      <c r="F12" s="36"/>
      <c r="G12" s="36"/>
      <c r="H12" s="2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0"/>
    </row>
    <row r="13" spans="1:19" ht="20.100000000000001" hidden="1" customHeight="1" x14ac:dyDescent="0.25">
      <c r="A13" s="261"/>
      <c r="B13" s="258"/>
      <c r="C13" s="60"/>
      <c r="D13" s="48">
        <v>4</v>
      </c>
      <c r="E13" s="36"/>
      <c r="F13" s="36"/>
      <c r="G13" s="36"/>
      <c r="H13" s="2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0"/>
    </row>
    <row r="14" spans="1:19" ht="20.100000000000001" hidden="1" customHeight="1" x14ac:dyDescent="0.25">
      <c r="A14" s="261"/>
      <c r="B14" s="258"/>
      <c r="C14" s="60"/>
      <c r="D14" s="47">
        <v>5</v>
      </c>
      <c r="E14" s="75"/>
      <c r="F14" s="76"/>
      <c r="G14" s="76"/>
      <c r="H14" s="7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0"/>
    </row>
    <row r="15" spans="1:19" ht="20.100000000000001" hidden="1" customHeight="1" x14ac:dyDescent="0.25">
      <c r="A15" s="261"/>
      <c r="B15" s="258"/>
      <c r="C15" s="60"/>
      <c r="D15" s="48">
        <v>6</v>
      </c>
      <c r="E15" s="78"/>
      <c r="F15" s="76"/>
      <c r="G15" s="76"/>
      <c r="H15" s="79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0"/>
    </row>
    <row r="16" spans="1:19" ht="20.100000000000001" hidden="1" customHeight="1" x14ac:dyDescent="0.25">
      <c r="A16" s="261"/>
      <c r="B16" s="258"/>
      <c r="C16" s="60"/>
      <c r="D16" s="47">
        <v>7</v>
      </c>
      <c r="E16" s="78"/>
      <c r="F16" s="78"/>
      <c r="G16" s="78"/>
      <c r="H16" s="2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0"/>
    </row>
    <row r="17" spans="1:19" ht="20.100000000000001" hidden="1" customHeight="1" x14ac:dyDescent="0.25">
      <c r="A17" s="261"/>
      <c r="B17" s="258"/>
      <c r="C17" s="60"/>
      <c r="D17" s="48">
        <v>8</v>
      </c>
      <c r="E17" s="78"/>
      <c r="F17" s="78"/>
      <c r="G17" s="78"/>
      <c r="H17" s="27"/>
      <c r="I17" s="27"/>
      <c r="J17" s="27"/>
      <c r="K17" s="25"/>
      <c r="L17" s="25"/>
      <c r="M17" s="27"/>
      <c r="N17" s="36"/>
      <c r="O17" s="36"/>
      <c r="P17" s="36"/>
      <c r="Q17" s="36"/>
      <c r="R17" s="36"/>
      <c r="S17" s="30"/>
    </row>
    <row r="18" spans="1:19" ht="24.95" hidden="1" customHeight="1" thickBot="1" x14ac:dyDescent="0.3">
      <c r="A18" s="261"/>
      <c r="B18" s="258"/>
      <c r="C18" s="62"/>
      <c r="D18" s="87">
        <v>9</v>
      </c>
      <c r="E18" s="78"/>
      <c r="F18" s="78"/>
      <c r="G18" s="78"/>
      <c r="H18" s="27"/>
      <c r="I18" s="27"/>
      <c r="J18" s="27"/>
      <c r="K18" s="25"/>
      <c r="L18" s="25"/>
      <c r="M18" s="27"/>
      <c r="N18" s="36"/>
      <c r="O18" s="36"/>
      <c r="P18" s="36"/>
      <c r="Q18" s="36"/>
      <c r="R18" s="36"/>
      <c r="S18" s="30"/>
    </row>
    <row r="19" spans="1:19" ht="24.95" customHeight="1" thickTop="1" thickBot="1" x14ac:dyDescent="0.3">
      <c r="A19" s="261"/>
      <c r="B19" s="258"/>
      <c r="C19" s="62" t="s">
        <v>6</v>
      </c>
      <c r="D19" s="92">
        <v>10</v>
      </c>
      <c r="E19" s="267" t="s">
        <v>15</v>
      </c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8"/>
    </row>
    <row r="20" spans="1:19" ht="20.100000000000001" hidden="1" customHeight="1" thickTop="1" x14ac:dyDescent="0.25">
      <c r="A20" s="261"/>
      <c r="B20" s="258"/>
      <c r="C20" s="60"/>
      <c r="D20" s="47">
        <v>11</v>
      </c>
      <c r="E20" s="78"/>
      <c r="F20" s="78"/>
      <c r="G20" s="78"/>
      <c r="H20" s="39"/>
      <c r="I20" s="27"/>
      <c r="J20" s="27"/>
      <c r="K20" s="25"/>
      <c r="L20" s="25"/>
      <c r="M20" s="27"/>
      <c r="N20" s="36"/>
      <c r="O20" s="36"/>
      <c r="P20" s="36"/>
      <c r="Q20" s="36"/>
      <c r="R20" s="36"/>
      <c r="S20" s="30"/>
    </row>
    <row r="21" spans="1:19" ht="20.100000000000001" customHeight="1" thickTop="1" thickBot="1" x14ac:dyDescent="0.3">
      <c r="A21" s="262"/>
      <c r="B21" s="259"/>
      <c r="C21" s="61"/>
      <c r="D21" s="49">
        <v>12</v>
      </c>
      <c r="E21" s="78"/>
      <c r="F21" s="78"/>
      <c r="G21" s="78"/>
      <c r="H21" s="80"/>
      <c r="I21" s="80"/>
      <c r="J21" s="81"/>
      <c r="K21" s="81"/>
      <c r="L21" s="80"/>
      <c r="M21" s="36"/>
      <c r="N21" s="36"/>
      <c r="O21" s="36"/>
      <c r="P21" s="36"/>
      <c r="Q21" s="36"/>
      <c r="R21" s="36"/>
      <c r="S21" s="30"/>
    </row>
    <row r="22" spans="1:19" ht="20.100000000000001" customHeight="1" thickBot="1" x14ac:dyDescent="0.3">
      <c r="A22" s="260">
        <v>2017</v>
      </c>
      <c r="B22" s="257"/>
      <c r="C22" s="59"/>
      <c r="D22" s="50">
        <v>1</v>
      </c>
      <c r="E22" s="78"/>
      <c r="F22" s="78"/>
      <c r="G22" s="78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0"/>
    </row>
    <row r="23" spans="1:19" ht="24.95" customHeight="1" thickTop="1" thickBot="1" x14ac:dyDescent="0.3">
      <c r="A23" s="261"/>
      <c r="B23" s="258"/>
      <c r="C23" s="62" t="s">
        <v>7</v>
      </c>
      <c r="D23" s="22">
        <v>2</v>
      </c>
      <c r="E23" s="78"/>
      <c r="F23" s="78"/>
      <c r="G23" s="78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0"/>
    </row>
    <row r="24" spans="1:19" ht="20.100000000000001" customHeight="1" thickTop="1" thickBot="1" x14ac:dyDescent="0.3">
      <c r="A24" s="261"/>
      <c r="B24" s="258"/>
      <c r="C24" s="60"/>
      <c r="D24" s="46">
        <v>3</v>
      </c>
      <c r="E24" s="78"/>
      <c r="F24" s="78"/>
      <c r="G24" s="78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0"/>
    </row>
    <row r="25" spans="1:19" ht="20.100000000000001" hidden="1" customHeight="1" thickBot="1" x14ac:dyDescent="0.3">
      <c r="A25" s="261"/>
      <c r="B25" s="258"/>
      <c r="C25" s="60"/>
      <c r="D25" s="51">
        <v>4</v>
      </c>
      <c r="E25" s="78"/>
      <c r="F25" s="78"/>
      <c r="G25" s="78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0"/>
    </row>
    <row r="26" spans="1:19" ht="24.95" customHeight="1" thickTop="1" thickBot="1" x14ac:dyDescent="0.3">
      <c r="A26" s="261"/>
      <c r="B26" s="258"/>
      <c r="C26" s="62" t="s">
        <v>8</v>
      </c>
      <c r="D26" s="22">
        <v>5</v>
      </c>
      <c r="E26" s="78"/>
      <c r="F26" s="78"/>
      <c r="G26" s="78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0"/>
    </row>
    <row r="27" spans="1:19" ht="20.100000000000001" customHeight="1" thickTop="1" x14ac:dyDescent="0.25">
      <c r="A27" s="261"/>
      <c r="B27" s="258"/>
      <c r="C27" s="60"/>
      <c r="D27" s="52">
        <v>6</v>
      </c>
      <c r="E27" s="82"/>
      <c r="F27" s="78"/>
      <c r="G27" s="78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0"/>
    </row>
    <row r="28" spans="1:19" ht="24.95" customHeight="1" thickBot="1" x14ac:dyDescent="0.3">
      <c r="A28" s="261"/>
      <c r="B28" s="258"/>
      <c r="C28" s="60"/>
      <c r="D28" s="51">
        <v>7</v>
      </c>
      <c r="E28" s="263" t="s">
        <v>18</v>
      </c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5"/>
    </row>
    <row r="29" spans="1:19" ht="24.95" customHeight="1" thickTop="1" thickBot="1" x14ac:dyDescent="0.3">
      <c r="A29" s="261"/>
      <c r="B29" s="258"/>
      <c r="C29" s="62" t="s">
        <v>9</v>
      </c>
      <c r="D29" s="22">
        <v>8</v>
      </c>
      <c r="E29" s="78"/>
      <c r="F29" s="78"/>
      <c r="G29" s="78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0"/>
    </row>
    <row r="30" spans="1:19" ht="20.100000000000001" hidden="1" customHeight="1" thickTop="1" x14ac:dyDescent="0.25">
      <c r="A30" s="261"/>
      <c r="B30" s="258"/>
      <c r="C30" s="60"/>
      <c r="D30" s="46">
        <v>9</v>
      </c>
      <c r="E30" s="78"/>
      <c r="F30" s="78"/>
      <c r="G30" s="78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0"/>
    </row>
    <row r="31" spans="1:19" ht="24.95" customHeight="1" thickTop="1" thickBot="1" x14ac:dyDescent="0.3">
      <c r="A31" s="261"/>
      <c r="B31" s="258"/>
      <c r="C31" s="60"/>
      <c r="D31" s="48">
        <v>10</v>
      </c>
      <c r="E31" s="272" t="s">
        <v>16</v>
      </c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36"/>
      <c r="Q31" s="36"/>
      <c r="R31" s="36"/>
      <c r="S31" s="30"/>
    </row>
    <row r="32" spans="1:19" ht="24.95" customHeight="1" thickTop="1" thickBot="1" x14ac:dyDescent="0.3">
      <c r="A32" s="261"/>
      <c r="B32" s="258"/>
      <c r="C32" s="62" t="s">
        <v>10</v>
      </c>
      <c r="D32" s="22">
        <v>11</v>
      </c>
      <c r="E32" s="78"/>
      <c r="F32" s="78"/>
      <c r="G32" s="78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0"/>
    </row>
    <row r="33" spans="1:19" ht="24.95" customHeight="1" thickTop="1" thickBot="1" x14ac:dyDescent="0.3">
      <c r="A33" s="262"/>
      <c r="B33" s="259"/>
      <c r="C33" s="61"/>
      <c r="D33" s="53">
        <v>12</v>
      </c>
      <c r="E33" s="83">
        <v>75.239999999999995</v>
      </c>
      <c r="F33" s="78"/>
      <c r="G33" s="78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0"/>
    </row>
    <row r="34" spans="1:19" ht="24.95" customHeight="1" thickBot="1" x14ac:dyDescent="0.4">
      <c r="A34" s="260">
        <v>2018</v>
      </c>
      <c r="B34" s="257"/>
      <c r="C34" s="63"/>
      <c r="D34" s="54">
        <v>1</v>
      </c>
      <c r="E34" s="263" t="s">
        <v>20</v>
      </c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5"/>
    </row>
    <row r="35" spans="1:19" ht="24.95" customHeight="1" thickTop="1" thickBot="1" x14ac:dyDescent="0.3">
      <c r="A35" s="261"/>
      <c r="B35" s="258"/>
      <c r="C35" s="62" t="s">
        <v>11</v>
      </c>
      <c r="D35" s="22">
        <v>2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0"/>
    </row>
    <row r="36" spans="1:19" ht="20.100000000000001" hidden="1" customHeight="1" thickTop="1" x14ac:dyDescent="0.35">
      <c r="A36" s="261"/>
      <c r="B36" s="258"/>
      <c r="C36" s="64"/>
      <c r="D36" s="52">
        <v>3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0"/>
    </row>
    <row r="37" spans="1:19" ht="20.100000000000001" hidden="1" customHeight="1" thickBot="1" x14ac:dyDescent="0.4">
      <c r="A37" s="261"/>
      <c r="B37" s="258"/>
      <c r="C37" s="64"/>
      <c r="D37" s="51">
        <v>4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0"/>
    </row>
    <row r="38" spans="1:19" ht="24.95" customHeight="1" thickTop="1" thickBot="1" x14ac:dyDescent="0.3">
      <c r="A38" s="261"/>
      <c r="B38" s="258"/>
      <c r="C38" s="62" t="s">
        <v>12</v>
      </c>
      <c r="D38" s="22">
        <v>5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0"/>
    </row>
    <row r="39" spans="1:19" ht="24.95" customHeight="1" thickTop="1" x14ac:dyDescent="0.35">
      <c r="A39" s="261"/>
      <c r="B39" s="258"/>
      <c r="C39" s="65"/>
      <c r="D39" s="52">
        <v>6</v>
      </c>
      <c r="E39" s="84">
        <f>E33-6.5</f>
        <v>68.739999999999995</v>
      </c>
      <c r="F39" s="37"/>
      <c r="G39" s="37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0"/>
    </row>
    <row r="40" spans="1:19" ht="24.95" customHeight="1" thickBot="1" x14ac:dyDescent="0.4">
      <c r="A40" s="261"/>
      <c r="B40" s="258"/>
      <c r="C40" s="66"/>
      <c r="D40" s="55">
        <v>7</v>
      </c>
      <c r="E40" s="263" t="s">
        <v>23</v>
      </c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5"/>
    </row>
    <row r="41" spans="1:19" ht="24.95" customHeight="1" thickTop="1" thickBot="1" x14ac:dyDescent="0.3">
      <c r="A41" s="261"/>
      <c r="B41" s="258"/>
      <c r="C41" s="62" t="s">
        <v>24</v>
      </c>
      <c r="D41" s="22">
        <v>8</v>
      </c>
      <c r="E41" s="37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0"/>
    </row>
    <row r="42" spans="1:19" ht="20.100000000000001" hidden="1" customHeight="1" thickTop="1" x14ac:dyDescent="0.35">
      <c r="A42" s="261"/>
      <c r="B42" s="258"/>
      <c r="C42" s="66"/>
      <c r="D42" s="52">
        <v>9</v>
      </c>
      <c r="E42" s="37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0"/>
    </row>
    <row r="43" spans="1:19" ht="24.95" customHeight="1" thickTop="1" thickBot="1" x14ac:dyDescent="0.3">
      <c r="A43" s="261"/>
      <c r="B43" s="258"/>
      <c r="C43" s="62"/>
      <c r="D43" s="56">
        <v>10</v>
      </c>
      <c r="E43" s="266" t="s">
        <v>17</v>
      </c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8"/>
    </row>
    <row r="44" spans="1:19" ht="24.95" customHeight="1" thickTop="1" thickBot="1" x14ac:dyDescent="0.3">
      <c r="A44" s="261"/>
      <c r="B44" s="258"/>
      <c r="C44" s="62" t="s">
        <v>25</v>
      </c>
      <c r="D44" s="22">
        <v>11</v>
      </c>
      <c r="E44" s="37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0"/>
    </row>
    <row r="45" spans="1:19" ht="24.95" customHeight="1" thickTop="1" thickBot="1" x14ac:dyDescent="0.3">
      <c r="A45" s="262"/>
      <c r="B45" s="259"/>
      <c r="C45" s="19" t="s">
        <v>19</v>
      </c>
      <c r="D45" s="49">
        <v>12</v>
      </c>
      <c r="E45" s="85">
        <v>62.24</v>
      </c>
      <c r="F45" s="37"/>
      <c r="G45" s="37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0"/>
    </row>
    <row r="46" spans="1:19" ht="24.95" customHeight="1" x14ac:dyDescent="0.35">
      <c r="A46" s="260">
        <v>2019</v>
      </c>
      <c r="B46" s="257"/>
      <c r="C46" s="67"/>
      <c r="D46" s="57">
        <v>1</v>
      </c>
      <c r="E46" s="269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1"/>
    </row>
    <row r="47" spans="1:19" ht="20.100000000000001" hidden="1" customHeight="1" x14ac:dyDescent="0.35">
      <c r="A47" s="261"/>
      <c r="B47" s="258"/>
      <c r="C47" s="66"/>
      <c r="D47" s="52">
        <v>2</v>
      </c>
      <c r="E47" s="3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0"/>
    </row>
    <row r="48" spans="1:19" ht="20.100000000000001" hidden="1" customHeight="1" x14ac:dyDescent="0.35">
      <c r="A48" s="261"/>
      <c r="B48" s="258"/>
      <c r="C48" s="66"/>
      <c r="D48" s="55">
        <v>3</v>
      </c>
      <c r="E48" s="37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0"/>
    </row>
    <row r="49" spans="1:19" ht="20.100000000000001" hidden="1" customHeight="1" x14ac:dyDescent="0.35">
      <c r="A49" s="261"/>
      <c r="B49" s="258"/>
      <c r="C49" s="66"/>
      <c r="D49" s="55">
        <v>4</v>
      </c>
      <c r="E49" s="37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0"/>
    </row>
    <row r="50" spans="1:19" ht="20.100000000000001" hidden="1" customHeight="1" x14ac:dyDescent="0.35">
      <c r="A50" s="261"/>
      <c r="B50" s="258"/>
      <c r="C50" s="66"/>
      <c r="D50" s="55">
        <v>5</v>
      </c>
      <c r="E50" s="37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0"/>
    </row>
    <row r="51" spans="1:19" ht="24.95" customHeight="1" x14ac:dyDescent="0.25">
      <c r="A51" s="261"/>
      <c r="B51" s="258"/>
      <c r="C51" s="20" t="s">
        <v>21</v>
      </c>
      <c r="D51" s="55">
        <v>6</v>
      </c>
      <c r="E51" s="85">
        <f>E45-6.5</f>
        <v>55.74</v>
      </c>
      <c r="F51" s="37"/>
      <c r="G51" s="37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0"/>
    </row>
    <row r="52" spans="1:19" ht="24.95" customHeight="1" x14ac:dyDescent="0.35">
      <c r="A52" s="261"/>
      <c r="B52" s="258"/>
      <c r="C52" s="66"/>
      <c r="D52" s="55">
        <v>7</v>
      </c>
      <c r="E52" s="269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1"/>
    </row>
    <row r="53" spans="1:19" ht="20.100000000000001" hidden="1" customHeight="1" x14ac:dyDescent="0.35">
      <c r="A53" s="261"/>
      <c r="B53" s="258"/>
      <c r="C53" s="66"/>
      <c r="D53" s="55">
        <v>8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0"/>
    </row>
    <row r="54" spans="1:19" ht="20.100000000000001" hidden="1" customHeight="1" x14ac:dyDescent="0.35">
      <c r="A54" s="261"/>
      <c r="B54" s="258"/>
      <c r="C54" s="66"/>
      <c r="D54" s="55">
        <v>9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0"/>
    </row>
    <row r="55" spans="1:19" ht="20.100000000000001" hidden="1" customHeight="1" x14ac:dyDescent="0.35">
      <c r="A55" s="261"/>
      <c r="B55" s="258"/>
      <c r="C55" s="66"/>
      <c r="D55" s="55">
        <v>10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0"/>
    </row>
    <row r="56" spans="1:19" ht="20.100000000000001" hidden="1" customHeight="1" x14ac:dyDescent="0.35">
      <c r="A56" s="261"/>
      <c r="B56" s="258"/>
      <c r="C56" s="66"/>
      <c r="D56" s="55">
        <v>11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0"/>
    </row>
    <row r="57" spans="1:19" ht="24.95" customHeight="1" thickBot="1" x14ac:dyDescent="0.3">
      <c r="A57" s="262"/>
      <c r="B57" s="259"/>
      <c r="C57" s="21" t="s">
        <v>22</v>
      </c>
      <c r="D57" s="49">
        <v>12</v>
      </c>
      <c r="E57" s="86">
        <v>49.24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4"/>
    </row>
  </sheetData>
  <mergeCells count="18">
    <mergeCell ref="E34:S34"/>
    <mergeCell ref="E43:S43"/>
    <mergeCell ref="E19:S19"/>
    <mergeCell ref="A46:A57"/>
    <mergeCell ref="B46:B57"/>
    <mergeCell ref="E46:S46"/>
    <mergeCell ref="E52:S52"/>
    <mergeCell ref="E31:O31"/>
    <mergeCell ref="E28:S28"/>
    <mergeCell ref="E40:S40"/>
    <mergeCell ref="B2:B9"/>
    <mergeCell ref="B10:B21"/>
    <mergeCell ref="B22:B33"/>
    <mergeCell ref="B34:B45"/>
    <mergeCell ref="A2:A9"/>
    <mergeCell ref="A10:A21"/>
    <mergeCell ref="A22:A33"/>
    <mergeCell ref="A34:A45"/>
  </mergeCells>
  <pageMargins left="0.23622047244094491" right="0.19685039370078741" top="0.39370078740157483" bottom="0.31496062992125984" header="0.15748031496062992" footer="0.19685039370078741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showGridLines="0" zoomScale="70" zoomScaleNormal="70" workbookViewId="0">
      <selection activeCell="R17" sqref="R17:T17"/>
    </sheetView>
  </sheetViews>
  <sheetFormatPr defaultRowHeight="21" x14ac:dyDescent="0.35"/>
  <cols>
    <col min="1" max="1" width="10.7109375" style="68" customWidth="1"/>
    <col min="2" max="2" width="15.7109375" style="68" customWidth="1"/>
    <col min="3" max="3" width="18.7109375" style="68" customWidth="1"/>
    <col min="4" max="4" width="12.7109375" style="103" customWidth="1"/>
    <col min="5" max="5" width="12.7109375" style="104" customWidth="1"/>
    <col min="6" max="6" width="16.7109375" customWidth="1"/>
    <col min="7" max="7" width="12.7109375" customWidth="1"/>
    <col min="8" max="10" width="14.7109375" style="3" customWidth="1"/>
    <col min="11" max="12" width="14.7109375" style="1" customWidth="1"/>
    <col min="13" max="13" width="10.7109375" style="3" customWidth="1"/>
    <col min="14" max="15" width="10.7109375" customWidth="1"/>
    <col min="16" max="16" width="13.42578125" bestFit="1" customWidth="1"/>
    <col min="17" max="18" width="16.42578125" bestFit="1" customWidth="1"/>
    <col min="19" max="19" width="9.28515625" bestFit="1" customWidth="1"/>
    <col min="20" max="20" width="11.140625" bestFit="1" customWidth="1"/>
  </cols>
  <sheetData>
    <row r="1" spans="1:16" ht="42.95" customHeight="1" thickBot="1" x14ac:dyDescent="0.3">
      <c r="A1" s="162" t="s">
        <v>3</v>
      </c>
      <c r="B1" s="162" t="s">
        <v>2</v>
      </c>
      <c r="C1" s="162" t="s">
        <v>4</v>
      </c>
      <c r="D1" s="38" t="s">
        <v>5</v>
      </c>
      <c r="E1" s="69" t="s">
        <v>26</v>
      </c>
      <c r="F1" s="123" t="s">
        <v>0</v>
      </c>
      <c r="G1" s="123" t="s">
        <v>1</v>
      </c>
      <c r="H1" s="71"/>
      <c r="I1" s="72"/>
      <c r="J1" s="72"/>
      <c r="K1" s="72"/>
      <c r="L1" s="72"/>
      <c r="M1" s="72"/>
      <c r="N1" s="72"/>
      <c r="O1" s="72"/>
      <c r="P1" s="73"/>
    </row>
    <row r="2" spans="1:16" ht="20.100000000000001" customHeight="1" thickBot="1" x14ac:dyDescent="0.4">
      <c r="A2" s="260">
        <v>2015</v>
      </c>
      <c r="B2" s="275">
        <v>50517190</v>
      </c>
      <c r="C2" s="59"/>
      <c r="D2" s="91">
        <v>5</v>
      </c>
      <c r="E2" s="164"/>
      <c r="F2" s="72"/>
      <c r="G2" s="72"/>
      <c r="H2" s="71"/>
      <c r="I2" s="72"/>
      <c r="J2" s="72"/>
      <c r="K2" s="72"/>
      <c r="L2" s="72"/>
      <c r="M2" s="72"/>
      <c r="N2" s="72"/>
      <c r="O2" s="72"/>
      <c r="P2" s="73"/>
    </row>
    <row r="3" spans="1:16" ht="20.100000000000001" hidden="1" customHeight="1" x14ac:dyDescent="0.4">
      <c r="A3" s="261"/>
      <c r="B3" s="276"/>
      <c r="C3" s="60"/>
      <c r="D3" s="101">
        <v>6</v>
      </c>
      <c r="E3" s="124"/>
      <c r="F3" s="36"/>
      <c r="G3" s="36"/>
      <c r="H3" s="27"/>
      <c r="I3" s="36"/>
      <c r="J3" s="36"/>
      <c r="K3" s="36"/>
      <c r="L3" s="36"/>
      <c r="M3" s="36"/>
      <c r="N3" s="36"/>
      <c r="O3" s="36"/>
      <c r="P3" s="30"/>
    </row>
    <row r="4" spans="1:16" ht="20.100000000000001" hidden="1" customHeight="1" thickBot="1" x14ac:dyDescent="0.4">
      <c r="A4" s="261"/>
      <c r="B4" s="276"/>
      <c r="C4" s="60"/>
      <c r="D4" s="101">
        <v>7</v>
      </c>
      <c r="E4" s="124"/>
      <c r="F4" s="36"/>
      <c r="G4" s="36"/>
      <c r="H4" s="27"/>
      <c r="I4" s="36"/>
      <c r="J4" s="36"/>
      <c r="K4" s="36"/>
      <c r="L4" s="36"/>
      <c r="M4" s="36"/>
      <c r="N4" s="36"/>
      <c r="O4" s="36"/>
      <c r="P4" s="30"/>
    </row>
    <row r="5" spans="1:16" ht="24.95" customHeight="1" thickBot="1" x14ac:dyDescent="0.3">
      <c r="A5" s="261"/>
      <c r="B5" s="276"/>
      <c r="C5" s="93">
        <v>34487665.416096993</v>
      </c>
      <c r="D5" s="102">
        <v>8</v>
      </c>
      <c r="E5" s="105">
        <v>95.24</v>
      </c>
      <c r="F5" s="36"/>
      <c r="G5" s="36"/>
      <c r="H5" s="27"/>
      <c r="I5" s="36"/>
      <c r="J5" s="36"/>
      <c r="K5" s="36"/>
      <c r="L5" s="36"/>
      <c r="M5" s="36"/>
      <c r="N5" s="36"/>
      <c r="O5" s="36"/>
      <c r="P5" s="30"/>
    </row>
    <row r="6" spans="1:16" ht="20.100000000000001" customHeight="1" thickBot="1" x14ac:dyDescent="0.4">
      <c r="A6" s="261"/>
      <c r="B6" s="276"/>
      <c r="C6" s="60"/>
      <c r="D6" s="44">
        <v>9</v>
      </c>
      <c r="E6" s="124"/>
      <c r="F6" s="36"/>
      <c r="G6" s="36"/>
      <c r="H6" s="27"/>
      <c r="I6" s="36"/>
      <c r="J6" s="36"/>
      <c r="K6" s="36"/>
      <c r="L6" s="36"/>
      <c r="M6" s="36"/>
      <c r="N6" s="36"/>
      <c r="O6" s="36"/>
      <c r="P6" s="30"/>
    </row>
    <row r="7" spans="1:16" ht="20.100000000000001" hidden="1" customHeight="1" x14ac:dyDescent="0.35">
      <c r="A7" s="261"/>
      <c r="B7" s="276"/>
      <c r="C7" s="60"/>
      <c r="D7" s="44">
        <v>10</v>
      </c>
      <c r="E7" s="124"/>
      <c r="F7" s="36"/>
      <c r="G7" s="36"/>
      <c r="H7" s="27"/>
      <c r="I7" s="36"/>
      <c r="J7" s="36"/>
      <c r="K7" s="36"/>
      <c r="L7" s="36"/>
      <c r="M7" s="36"/>
      <c r="N7" s="36"/>
      <c r="O7" s="36"/>
      <c r="P7" s="30"/>
    </row>
    <row r="8" spans="1:16" ht="20.100000000000001" hidden="1" customHeight="1" x14ac:dyDescent="0.35">
      <c r="A8" s="261"/>
      <c r="B8" s="276"/>
      <c r="C8" s="60"/>
      <c r="D8" s="44">
        <v>11</v>
      </c>
      <c r="E8" s="124"/>
      <c r="F8" s="36"/>
      <c r="G8" s="36"/>
      <c r="H8" s="27"/>
      <c r="I8" s="36"/>
      <c r="J8" s="36"/>
      <c r="K8" s="36"/>
      <c r="L8" s="36"/>
      <c r="M8" s="36"/>
      <c r="N8" s="36"/>
      <c r="O8" s="36"/>
      <c r="P8" s="30"/>
    </row>
    <row r="9" spans="1:16" ht="20.100000000000001" hidden="1" customHeight="1" thickBot="1" x14ac:dyDescent="0.4">
      <c r="A9" s="262"/>
      <c r="B9" s="277"/>
      <c r="C9" s="61"/>
      <c r="D9" s="45">
        <v>12</v>
      </c>
      <c r="E9" s="165"/>
      <c r="F9" s="88"/>
      <c r="G9" s="88"/>
      <c r="H9" s="89"/>
      <c r="I9" s="88"/>
      <c r="J9" s="88"/>
      <c r="K9" s="88"/>
      <c r="L9" s="88"/>
      <c r="M9" s="88"/>
      <c r="N9" s="88"/>
      <c r="O9" s="88"/>
      <c r="P9" s="90"/>
    </row>
    <row r="10" spans="1:16" ht="20.100000000000001" customHeight="1" thickBot="1" x14ac:dyDescent="0.4">
      <c r="A10" s="260">
        <v>2016</v>
      </c>
      <c r="B10" s="278"/>
      <c r="C10" s="59"/>
      <c r="D10" s="91">
        <v>1</v>
      </c>
      <c r="E10" s="164"/>
      <c r="F10" s="72"/>
      <c r="G10" s="72"/>
      <c r="H10" s="71"/>
      <c r="I10" s="72"/>
      <c r="J10" s="72"/>
      <c r="K10" s="72"/>
      <c r="L10" s="72"/>
      <c r="M10" s="72"/>
      <c r="N10" s="72"/>
      <c r="O10" s="72"/>
      <c r="P10" s="73"/>
    </row>
    <row r="11" spans="1:16" ht="20.100000000000001" hidden="1" customHeight="1" x14ac:dyDescent="0.4">
      <c r="A11" s="261"/>
      <c r="B11" s="279"/>
      <c r="C11" s="60"/>
      <c r="D11" s="47">
        <v>2</v>
      </c>
      <c r="E11" s="124"/>
      <c r="F11" s="36"/>
      <c r="G11" s="36"/>
      <c r="H11" s="27"/>
      <c r="I11" s="36"/>
      <c r="J11" s="36"/>
      <c r="K11" s="36"/>
      <c r="L11" s="36"/>
      <c r="M11" s="36"/>
      <c r="N11" s="36"/>
      <c r="O11" s="36"/>
      <c r="P11" s="30"/>
    </row>
    <row r="12" spans="1:16" ht="20.100000000000001" hidden="1" customHeight="1" x14ac:dyDescent="0.4">
      <c r="A12" s="261"/>
      <c r="B12" s="279"/>
      <c r="C12" s="60"/>
      <c r="D12" s="47">
        <v>3</v>
      </c>
      <c r="E12" s="124"/>
      <c r="F12" s="36"/>
      <c r="G12" s="36"/>
      <c r="H12" s="27"/>
      <c r="I12" s="36"/>
      <c r="J12" s="36"/>
      <c r="K12" s="36"/>
      <c r="L12" s="36"/>
      <c r="M12" s="36"/>
      <c r="N12" s="36"/>
      <c r="O12" s="36"/>
      <c r="P12" s="30"/>
    </row>
    <row r="13" spans="1:16" ht="20.100000000000001" hidden="1" customHeight="1" x14ac:dyDescent="0.4">
      <c r="A13" s="261"/>
      <c r="B13" s="279"/>
      <c r="C13" s="60"/>
      <c r="D13" s="48">
        <v>4</v>
      </c>
      <c r="E13" s="124"/>
      <c r="F13" s="36"/>
      <c r="G13" s="36"/>
      <c r="H13" s="27"/>
      <c r="I13" s="36"/>
      <c r="J13" s="36"/>
      <c r="K13" s="36"/>
      <c r="L13" s="36"/>
      <c r="M13" s="27"/>
      <c r="N13" s="36"/>
      <c r="O13" s="36"/>
      <c r="P13" s="30"/>
    </row>
    <row r="14" spans="1:16" ht="20.100000000000001" hidden="1" customHeight="1" x14ac:dyDescent="0.4">
      <c r="A14" s="261"/>
      <c r="B14" s="279"/>
      <c r="C14" s="60"/>
      <c r="D14" s="44">
        <v>5</v>
      </c>
      <c r="E14" s="124"/>
      <c r="F14" s="76"/>
      <c r="G14" s="76"/>
      <c r="H14" s="77"/>
      <c r="I14" s="36"/>
      <c r="J14" s="36"/>
      <c r="K14" s="36"/>
      <c r="L14" s="36"/>
      <c r="M14" s="36"/>
      <c r="N14" s="36"/>
      <c r="O14" s="36"/>
      <c r="P14" s="30"/>
    </row>
    <row r="15" spans="1:16" ht="20.100000000000001" hidden="1" customHeight="1" x14ac:dyDescent="0.4">
      <c r="A15" s="261"/>
      <c r="B15" s="279"/>
      <c r="C15" s="60"/>
      <c r="D15" s="46">
        <v>6</v>
      </c>
      <c r="E15" s="125"/>
      <c r="F15" s="76"/>
      <c r="G15" s="76"/>
      <c r="H15" s="79"/>
      <c r="I15" s="36"/>
      <c r="J15" s="36"/>
      <c r="K15" s="36"/>
      <c r="L15" s="36"/>
      <c r="M15" s="36"/>
      <c r="N15" s="36"/>
      <c r="O15" s="36"/>
      <c r="P15" s="30"/>
    </row>
    <row r="16" spans="1:16" ht="20.100000000000001" hidden="1" customHeight="1" thickBot="1" x14ac:dyDescent="0.4">
      <c r="A16" s="261"/>
      <c r="B16" s="279"/>
      <c r="C16" s="60"/>
      <c r="D16" s="47">
        <v>7</v>
      </c>
      <c r="E16" s="125"/>
      <c r="F16" s="78"/>
      <c r="G16" s="78"/>
      <c r="H16" s="27"/>
      <c r="I16" s="36"/>
      <c r="J16" s="36"/>
      <c r="K16" s="36"/>
      <c r="L16" s="36"/>
      <c r="M16" s="36"/>
      <c r="N16" s="36"/>
      <c r="O16" s="36"/>
      <c r="P16" s="30"/>
    </row>
    <row r="17" spans="1:20" s="2" customFormat="1" ht="24.95" customHeight="1" thickBot="1" x14ac:dyDescent="0.3">
      <c r="A17" s="261"/>
      <c r="B17" s="279"/>
      <c r="C17" s="93">
        <v>33711957.430426791</v>
      </c>
      <c r="D17" s="102">
        <v>8</v>
      </c>
      <c r="E17" s="105">
        <v>89.9</v>
      </c>
      <c r="F17" s="250">
        <f>((E17-E21)/100)*B2*(C17/C5)</f>
        <v>1313533.0210705262</v>
      </c>
      <c r="G17" s="250">
        <f>F17/(8760)</f>
        <v>149.9466919030281</v>
      </c>
      <c r="H17" s="251" t="s">
        <v>29</v>
      </c>
      <c r="I17" s="27"/>
      <c r="J17" s="27"/>
      <c r="K17" s="27"/>
      <c r="L17" s="27"/>
      <c r="M17" s="27"/>
      <c r="N17" s="127"/>
      <c r="O17" s="127"/>
      <c r="P17" s="128"/>
      <c r="R17" s="250">
        <f>((E21-E33)/100)*B2*(C17/C5)</f>
        <v>5925712.8770098686</v>
      </c>
      <c r="S17" s="250">
        <f>R17/(8760)</f>
        <v>676.45124166779317</v>
      </c>
      <c r="T17" s="251" t="s">
        <v>30</v>
      </c>
    </row>
    <row r="18" spans="1:20" ht="35.1" customHeight="1" thickBot="1" x14ac:dyDescent="0.4">
      <c r="A18" s="261"/>
      <c r="B18" s="279"/>
      <c r="C18" s="62"/>
      <c r="D18" s="136">
        <v>9</v>
      </c>
      <c r="E18" s="125"/>
      <c r="F18" s="274" t="s">
        <v>13</v>
      </c>
      <c r="G18" s="274"/>
      <c r="H18" s="274"/>
      <c r="I18" s="274"/>
      <c r="J18" s="274"/>
      <c r="K18" s="274"/>
      <c r="L18" s="274"/>
      <c r="M18" s="274"/>
      <c r="N18" s="274"/>
      <c r="O18" s="274"/>
      <c r="P18" s="274"/>
    </row>
    <row r="19" spans="1:20" ht="39.950000000000003" customHeight="1" thickTop="1" thickBot="1" x14ac:dyDescent="0.4">
      <c r="A19" s="261"/>
      <c r="B19" s="279"/>
      <c r="C19" s="62" t="s">
        <v>6</v>
      </c>
      <c r="D19" s="9">
        <v>10</v>
      </c>
      <c r="E19" s="125"/>
      <c r="F19" s="281" t="s">
        <v>47</v>
      </c>
      <c r="G19" s="281"/>
      <c r="H19" s="281"/>
      <c r="I19" s="281"/>
      <c r="J19" s="281"/>
      <c r="K19" s="281"/>
      <c r="L19" s="281"/>
      <c r="M19" s="281"/>
      <c r="N19" s="281"/>
      <c r="O19" s="281"/>
      <c r="P19" s="282"/>
    </row>
    <row r="20" spans="1:20" ht="24.95" customHeight="1" thickTop="1" thickBot="1" x14ac:dyDescent="0.4">
      <c r="A20" s="261"/>
      <c r="B20" s="279"/>
      <c r="C20" s="60"/>
      <c r="D20" s="47">
        <v>11</v>
      </c>
      <c r="E20" s="125"/>
      <c r="F20" s="129"/>
      <c r="G20" s="78"/>
      <c r="H20" s="130" t="s">
        <v>27</v>
      </c>
      <c r="I20" s="130"/>
      <c r="J20" s="27"/>
      <c r="K20" s="27"/>
      <c r="L20" s="25"/>
      <c r="M20" s="27"/>
      <c r="N20" s="36"/>
      <c r="O20" s="36"/>
      <c r="P20" s="249" t="s">
        <v>32</v>
      </c>
      <c r="Q20" s="205" t="s">
        <v>33</v>
      </c>
    </row>
    <row r="21" spans="1:20" ht="20.100000000000001" customHeight="1" thickBot="1" x14ac:dyDescent="0.4">
      <c r="A21" s="262"/>
      <c r="B21" s="280"/>
      <c r="C21" s="61"/>
      <c r="D21" s="49">
        <v>12</v>
      </c>
      <c r="E21" s="106">
        <v>87.24</v>
      </c>
      <c r="F21" s="159"/>
      <c r="G21" s="229"/>
      <c r="H21" s="111">
        <v>150</v>
      </c>
      <c r="I21" s="130" t="s">
        <v>28</v>
      </c>
      <c r="K21" s="3"/>
      <c r="M21" s="160"/>
      <c r="N21" s="88"/>
      <c r="O21" s="88"/>
      <c r="P21" s="204">
        <f>H21</f>
        <v>150</v>
      </c>
      <c r="Q21" s="206">
        <f>8760*P21</f>
        <v>1314000</v>
      </c>
      <c r="R21" s="5"/>
    </row>
    <row r="22" spans="1:20" ht="20.100000000000001" customHeight="1" thickBot="1" x14ac:dyDescent="0.4">
      <c r="A22" s="261">
        <v>2017</v>
      </c>
      <c r="B22" s="279"/>
      <c r="C22" s="60"/>
      <c r="D22" s="50">
        <v>1</v>
      </c>
      <c r="E22" s="125"/>
      <c r="F22" s="129"/>
      <c r="G22" s="78"/>
      <c r="H22" s="112">
        <v>150</v>
      </c>
      <c r="I22" s="111">
        <v>200</v>
      </c>
      <c r="J22" s="216"/>
      <c r="K22" s="70"/>
      <c r="L22" s="182"/>
      <c r="M22" s="80"/>
      <c r="N22" s="36"/>
      <c r="O22" s="36"/>
      <c r="P22" s="30"/>
      <c r="Q22" s="6"/>
      <c r="R22" s="6"/>
    </row>
    <row r="23" spans="1:20" ht="24.95" customHeight="1" thickTop="1" thickBot="1" x14ac:dyDescent="0.4">
      <c r="A23" s="261"/>
      <c r="B23" s="279"/>
      <c r="C23" s="62" t="s">
        <v>7</v>
      </c>
      <c r="D23" s="11">
        <v>2</v>
      </c>
      <c r="E23" s="125"/>
      <c r="F23" s="129"/>
      <c r="G23" s="78"/>
      <c r="H23" s="112">
        <v>150</v>
      </c>
      <c r="I23" s="112">
        <v>200</v>
      </c>
      <c r="J23" s="80"/>
      <c r="K23" s="80"/>
      <c r="L23" s="81"/>
      <c r="M23" s="80"/>
      <c r="N23" s="36"/>
      <c r="O23" s="36"/>
      <c r="P23" s="30"/>
    </row>
    <row r="24" spans="1:20" ht="20.100000000000001" customHeight="1" thickTop="1" thickBot="1" x14ac:dyDescent="0.4">
      <c r="A24" s="261"/>
      <c r="B24" s="279"/>
      <c r="C24" s="60"/>
      <c r="D24" s="46">
        <v>3</v>
      </c>
      <c r="E24" s="125"/>
      <c r="F24" s="129"/>
      <c r="G24" s="78"/>
      <c r="H24" s="112">
        <v>150</v>
      </c>
      <c r="I24" s="112">
        <v>200</v>
      </c>
      <c r="J24" s="131" t="s">
        <v>7</v>
      </c>
      <c r="K24" s="80"/>
      <c r="L24" s="81"/>
      <c r="M24" s="80"/>
      <c r="N24" s="36"/>
      <c r="O24" s="36"/>
      <c r="P24" s="30"/>
    </row>
    <row r="25" spans="1:20" ht="20.100000000000001" customHeight="1" thickBot="1" x14ac:dyDescent="0.4">
      <c r="A25" s="261"/>
      <c r="B25" s="279"/>
      <c r="C25" s="60"/>
      <c r="D25" s="51">
        <v>4</v>
      </c>
      <c r="E25" s="125"/>
      <c r="F25" s="129"/>
      <c r="G25" s="78"/>
      <c r="H25" s="112">
        <v>150</v>
      </c>
      <c r="I25" s="112">
        <v>200</v>
      </c>
      <c r="J25" s="114">
        <v>200</v>
      </c>
      <c r="K25" s="80"/>
      <c r="L25" s="81"/>
      <c r="M25" s="80"/>
      <c r="N25" s="36"/>
      <c r="O25" s="36"/>
      <c r="P25" s="30"/>
    </row>
    <row r="26" spans="1:20" ht="24.95" customHeight="1" thickTop="1" thickBot="1" x14ac:dyDescent="0.4">
      <c r="A26" s="261"/>
      <c r="B26" s="279"/>
      <c r="C26" s="62" t="s">
        <v>8</v>
      </c>
      <c r="D26" s="12">
        <v>5</v>
      </c>
      <c r="E26" s="125"/>
      <c r="F26" s="129"/>
      <c r="G26" s="78"/>
      <c r="H26" s="112">
        <v>150</v>
      </c>
      <c r="I26" s="112">
        <v>200</v>
      </c>
      <c r="J26" s="115">
        <v>200</v>
      </c>
      <c r="K26" s="80"/>
      <c r="L26" s="81"/>
      <c r="M26" s="80"/>
      <c r="N26" s="36"/>
      <c r="O26" s="36"/>
      <c r="P26" s="30"/>
    </row>
    <row r="27" spans="1:20" ht="20.100000000000001" customHeight="1" thickTop="1" thickBot="1" x14ac:dyDescent="0.4">
      <c r="A27" s="261"/>
      <c r="B27" s="279"/>
      <c r="C27" s="60"/>
      <c r="D27" s="52">
        <v>6</v>
      </c>
      <c r="E27" s="132"/>
      <c r="F27" s="129"/>
      <c r="G27" s="78"/>
      <c r="H27" s="112">
        <v>150</v>
      </c>
      <c r="I27" s="112">
        <v>200</v>
      </c>
      <c r="J27" s="115">
        <v>200</v>
      </c>
      <c r="K27" s="130" t="s">
        <v>8</v>
      </c>
      <c r="L27" s="31"/>
      <c r="M27" s="28"/>
      <c r="N27" s="36"/>
      <c r="O27" s="36"/>
      <c r="P27" s="30"/>
    </row>
    <row r="28" spans="1:20" ht="20.100000000000001" customHeight="1" thickBot="1" x14ac:dyDescent="0.4">
      <c r="A28" s="261"/>
      <c r="B28" s="279"/>
      <c r="C28" s="60"/>
      <c r="D28" s="51">
        <v>7</v>
      </c>
      <c r="E28" s="133"/>
      <c r="F28" s="283"/>
      <c r="G28" s="284"/>
      <c r="H28" s="112">
        <v>150</v>
      </c>
      <c r="I28" s="112">
        <v>200</v>
      </c>
      <c r="J28" s="115">
        <v>200</v>
      </c>
      <c r="K28" s="117">
        <v>200</v>
      </c>
      <c r="L28" s="31"/>
      <c r="M28" s="28"/>
      <c r="N28" s="36"/>
      <c r="O28" s="36"/>
      <c r="P28" s="30"/>
    </row>
    <row r="29" spans="1:20" ht="24.95" customHeight="1" thickTop="1" thickBot="1" x14ac:dyDescent="0.4">
      <c r="A29" s="261"/>
      <c r="B29" s="279"/>
      <c r="C29" s="62" t="s">
        <v>9</v>
      </c>
      <c r="D29" s="13">
        <v>8</v>
      </c>
      <c r="E29" s="125"/>
      <c r="F29" s="129"/>
      <c r="G29" s="78"/>
      <c r="H29" s="112">
        <v>150</v>
      </c>
      <c r="I29" s="112">
        <v>200</v>
      </c>
      <c r="J29" s="115">
        <v>200</v>
      </c>
      <c r="K29" s="118">
        <v>200</v>
      </c>
      <c r="L29" s="81"/>
      <c r="M29" s="80"/>
      <c r="N29" s="36"/>
      <c r="O29" s="36"/>
      <c r="P29" s="30"/>
    </row>
    <row r="30" spans="1:20" ht="20.100000000000001" customHeight="1" thickTop="1" thickBot="1" x14ac:dyDescent="0.4">
      <c r="A30" s="261"/>
      <c r="B30" s="279"/>
      <c r="C30" s="60"/>
      <c r="D30" s="46">
        <v>9</v>
      </c>
      <c r="E30" s="125"/>
      <c r="F30" s="129"/>
      <c r="G30" s="78"/>
      <c r="H30" s="112">
        <v>150</v>
      </c>
      <c r="I30" s="112">
        <v>200</v>
      </c>
      <c r="J30" s="115">
        <v>200</v>
      </c>
      <c r="K30" s="118">
        <v>200</v>
      </c>
      <c r="L30" s="134" t="s">
        <v>9</v>
      </c>
      <c r="M30" s="80"/>
      <c r="N30" s="36"/>
      <c r="O30" s="36"/>
      <c r="P30" s="30"/>
    </row>
    <row r="31" spans="1:20" ht="20.100000000000001" customHeight="1" thickBot="1" x14ac:dyDescent="0.4">
      <c r="A31" s="261"/>
      <c r="B31" s="279"/>
      <c r="C31" s="60"/>
      <c r="D31" s="48">
        <v>10</v>
      </c>
      <c r="E31" s="125"/>
      <c r="F31" s="129"/>
      <c r="G31" s="78"/>
      <c r="H31" s="112">
        <v>150</v>
      </c>
      <c r="I31" s="112">
        <v>200</v>
      </c>
      <c r="J31" s="115">
        <v>200</v>
      </c>
      <c r="K31" s="118">
        <v>200</v>
      </c>
      <c r="L31" s="120">
        <v>76</v>
      </c>
      <c r="M31" s="80"/>
      <c r="N31" s="36"/>
      <c r="O31" s="36"/>
      <c r="P31" s="30"/>
    </row>
    <row r="32" spans="1:20" ht="24.95" customHeight="1" thickTop="1" thickBot="1" x14ac:dyDescent="0.4">
      <c r="A32" s="261"/>
      <c r="B32" s="279"/>
      <c r="C32" s="62" t="s">
        <v>10</v>
      </c>
      <c r="D32" s="22">
        <v>11</v>
      </c>
      <c r="E32" s="125"/>
      <c r="F32" s="135"/>
      <c r="G32" s="78"/>
      <c r="H32" s="113">
        <v>150</v>
      </c>
      <c r="I32" s="112">
        <v>200</v>
      </c>
      <c r="J32" s="115">
        <v>200</v>
      </c>
      <c r="K32" s="118">
        <v>200</v>
      </c>
      <c r="L32" s="121">
        <v>76</v>
      </c>
      <c r="M32" s="80"/>
      <c r="N32" s="36"/>
      <c r="O32" s="36"/>
      <c r="P32" s="249" t="s">
        <v>32</v>
      </c>
      <c r="Q32" s="205" t="s">
        <v>33</v>
      </c>
    </row>
    <row r="33" spans="1:17" ht="24.95" customHeight="1" thickTop="1" thickBot="1" x14ac:dyDescent="0.4">
      <c r="A33" s="262"/>
      <c r="B33" s="280"/>
      <c r="C33" s="61"/>
      <c r="D33" s="53">
        <v>12</v>
      </c>
      <c r="E33" s="242">
        <v>75.239999999999995</v>
      </c>
      <c r="F33" s="135"/>
      <c r="G33" s="78"/>
      <c r="H33" s="78"/>
      <c r="I33" s="112">
        <v>200</v>
      </c>
      <c r="J33" s="115">
        <v>200</v>
      </c>
      <c r="K33" s="118">
        <v>200</v>
      </c>
      <c r="L33" s="121">
        <v>76</v>
      </c>
      <c r="M33" s="28"/>
      <c r="N33" s="243"/>
      <c r="O33" s="36"/>
      <c r="P33" s="204">
        <f>SUM(I33:L33)</f>
        <v>676</v>
      </c>
      <c r="Q33" s="206">
        <f>8760*P33</f>
        <v>5921760</v>
      </c>
    </row>
    <row r="34" spans="1:17" ht="20.100000000000001" customHeight="1" thickBot="1" x14ac:dyDescent="0.4">
      <c r="A34" s="261">
        <v>2018</v>
      </c>
      <c r="B34" s="279"/>
      <c r="C34" s="65"/>
      <c r="D34" s="213">
        <v>1</v>
      </c>
      <c r="E34" s="244"/>
      <c r="F34" s="145"/>
      <c r="G34" s="145"/>
      <c r="H34" s="145"/>
      <c r="I34" s="217"/>
      <c r="J34" s="115">
        <v>200</v>
      </c>
      <c r="K34" s="118">
        <v>200</v>
      </c>
      <c r="L34" s="121">
        <v>76</v>
      </c>
      <c r="M34" s="71"/>
      <c r="N34" s="72"/>
      <c r="O34" s="72"/>
      <c r="P34" s="73"/>
    </row>
    <row r="35" spans="1:17" ht="20.100000000000001" customHeight="1" thickTop="1" thickBot="1" x14ac:dyDescent="0.4">
      <c r="A35" s="261"/>
      <c r="B35" s="279"/>
      <c r="C35" s="62" t="s">
        <v>11</v>
      </c>
      <c r="D35" s="236">
        <v>2</v>
      </c>
      <c r="E35" s="235"/>
      <c r="F35" s="36"/>
      <c r="G35" s="36"/>
      <c r="H35" s="36"/>
      <c r="I35" s="28"/>
      <c r="J35" s="115">
        <v>200</v>
      </c>
      <c r="K35" s="118">
        <v>200</v>
      </c>
      <c r="L35" s="121">
        <v>76</v>
      </c>
      <c r="M35" s="27"/>
      <c r="N35" s="36"/>
      <c r="O35" s="36"/>
      <c r="P35" s="30"/>
    </row>
    <row r="36" spans="1:17" ht="20.100000000000001" customHeight="1" thickTop="1" thickBot="1" x14ac:dyDescent="0.4">
      <c r="A36" s="261"/>
      <c r="B36" s="279"/>
      <c r="C36" s="64"/>
      <c r="D36" s="237">
        <v>3</v>
      </c>
      <c r="E36" s="235"/>
      <c r="F36" s="36"/>
      <c r="G36" s="36"/>
      <c r="H36" s="36"/>
      <c r="I36" s="28"/>
      <c r="J36" s="116">
        <v>200</v>
      </c>
      <c r="K36" s="118">
        <v>200</v>
      </c>
      <c r="L36" s="121">
        <v>76</v>
      </c>
      <c r="M36" s="27"/>
      <c r="N36" s="36"/>
      <c r="O36" s="36"/>
      <c r="P36" s="30"/>
    </row>
    <row r="37" spans="1:17" ht="20.100000000000001" customHeight="1" thickBot="1" x14ac:dyDescent="0.4">
      <c r="A37" s="261"/>
      <c r="B37" s="279"/>
      <c r="C37" s="64"/>
      <c r="D37" s="238">
        <v>4</v>
      </c>
      <c r="E37" s="235"/>
      <c r="F37" s="36"/>
      <c r="G37" s="36"/>
      <c r="H37" s="36"/>
      <c r="I37" s="28"/>
      <c r="J37" s="28"/>
      <c r="K37" s="118">
        <v>200</v>
      </c>
      <c r="L37" s="121">
        <v>76</v>
      </c>
      <c r="M37" s="214"/>
      <c r="N37" s="36"/>
      <c r="O37" s="36"/>
      <c r="P37" s="30"/>
    </row>
    <row r="38" spans="1:17" ht="20.100000000000001" customHeight="1" thickTop="1" thickBot="1" x14ac:dyDescent="0.4">
      <c r="A38" s="261"/>
      <c r="B38" s="279"/>
      <c r="C38" s="62" t="s">
        <v>12</v>
      </c>
      <c r="D38" s="236">
        <v>5</v>
      </c>
      <c r="E38" s="235"/>
      <c r="F38" s="36"/>
      <c r="G38" s="36"/>
      <c r="H38" s="36"/>
      <c r="I38" s="28"/>
      <c r="J38" s="28"/>
      <c r="K38" s="118">
        <v>200</v>
      </c>
      <c r="L38" s="121">
        <v>76</v>
      </c>
      <c r="M38" s="214"/>
      <c r="N38" s="36"/>
      <c r="O38" s="36"/>
      <c r="P38" s="30"/>
    </row>
    <row r="39" spans="1:17" ht="20.100000000000001" customHeight="1" thickTop="1" thickBot="1" x14ac:dyDescent="0.4">
      <c r="A39" s="261"/>
      <c r="B39" s="279"/>
      <c r="C39" s="65"/>
      <c r="D39" s="237">
        <v>6</v>
      </c>
      <c r="E39" s="245">
        <f>E33-6.5</f>
        <v>68.739999999999995</v>
      </c>
      <c r="F39" s="37"/>
      <c r="G39" s="37"/>
      <c r="H39" s="37"/>
      <c r="I39" s="28"/>
      <c r="J39" s="28"/>
      <c r="K39" s="119">
        <v>200</v>
      </c>
      <c r="L39" s="121">
        <v>76</v>
      </c>
      <c r="M39" s="27"/>
      <c r="N39" s="36"/>
      <c r="O39" s="36"/>
      <c r="P39" s="30"/>
    </row>
    <row r="40" spans="1:17" ht="20.100000000000001" customHeight="1" thickBot="1" x14ac:dyDescent="0.4">
      <c r="A40" s="261"/>
      <c r="B40" s="279"/>
      <c r="C40" s="94"/>
      <c r="D40" s="239">
        <v>7</v>
      </c>
      <c r="E40" s="246"/>
      <c r="F40" s="35"/>
      <c r="G40" s="35"/>
      <c r="H40" s="35"/>
      <c r="I40" s="230"/>
      <c r="J40" s="230"/>
      <c r="K40" s="230"/>
      <c r="L40" s="121">
        <v>76</v>
      </c>
      <c r="M40" s="224"/>
      <c r="N40" s="35"/>
      <c r="O40" s="35"/>
      <c r="P40" s="29"/>
    </row>
    <row r="41" spans="1:17" ht="20.100000000000001" customHeight="1" thickTop="1" thickBot="1" x14ac:dyDescent="0.4">
      <c r="A41" s="261"/>
      <c r="B41" s="279"/>
      <c r="C41" s="95" t="s">
        <v>24</v>
      </c>
      <c r="D41" s="236">
        <v>8</v>
      </c>
      <c r="E41" s="232"/>
      <c r="F41" s="36"/>
      <c r="G41" s="36"/>
      <c r="H41" s="36"/>
      <c r="I41" s="28"/>
      <c r="J41" s="28"/>
      <c r="K41" s="28"/>
      <c r="L41" s="121">
        <v>76</v>
      </c>
      <c r="M41" s="27"/>
      <c r="N41" s="36"/>
      <c r="O41" s="36"/>
      <c r="P41" s="30"/>
    </row>
    <row r="42" spans="1:17" ht="20.100000000000001" customHeight="1" thickTop="1" thickBot="1" x14ac:dyDescent="0.4">
      <c r="A42" s="261"/>
      <c r="B42" s="279"/>
      <c r="C42" s="94"/>
      <c r="D42" s="237">
        <v>9</v>
      </c>
      <c r="E42" s="232"/>
      <c r="F42" s="36"/>
      <c r="G42" s="36"/>
      <c r="H42" s="36"/>
      <c r="I42" s="28"/>
      <c r="J42" s="28"/>
      <c r="K42" s="28"/>
      <c r="L42" s="122">
        <v>76</v>
      </c>
      <c r="M42" s="27"/>
      <c r="N42" s="36"/>
      <c r="O42" s="36"/>
      <c r="P42" s="30"/>
    </row>
    <row r="43" spans="1:17" ht="20.100000000000001" customHeight="1" thickBot="1" x14ac:dyDescent="0.4">
      <c r="A43" s="261"/>
      <c r="B43" s="279"/>
      <c r="C43" s="94"/>
      <c r="D43" s="240">
        <v>10</v>
      </c>
      <c r="E43" s="232"/>
      <c r="F43" s="36"/>
      <c r="G43" s="36"/>
      <c r="H43" s="28"/>
      <c r="I43" s="28"/>
      <c r="J43" s="28"/>
      <c r="K43" s="31"/>
      <c r="L43" s="25"/>
      <c r="M43" s="27"/>
      <c r="N43" s="36"/>
      <c r="O43" s="36"/>
      <c r="P43" s="30"/>
    </row>
    <row r="44" spans="1:17" ht="20.100000000000001" customHeight="1" thickTop="1" thickBot="1" x14ac:dyDescent="0.4">
      <c r="A44" s="261"/>
      <c r="B44" s="279"/>
      <c r="C44" s="95" t="s">
        <v>25</v>
      </c>
      <c r="D44" s="236">
        <v>11</v>
      </c>
      <c r="E44" s="232"/>
      <c r="F44" s="36"/>
      <c r="G44" s="36"/>
      <c r="H44" s="28"/>
      <c r="I44" s="28"/>
      <c r="J44" s="28"/>
      <c r="K44" s="31"/>
      <c r="L44" s="25"/>
      <c r="M44" s="27"/>
      <c r="N44" s="36"/>
      <c r="O44" s="36"/>
      <c r="P44" s="30"/>
    </row>
    <row r="45" spans="1:17" ht="20.100000000000001" customHeight="1" thickTop="1" thickBot="1" x14ac:dyDescent="0.4">
      <c r="A45" s="262"/>
      <c r="B45" s="280"/>
      <c r="C45" s="96"/>
      <c r="D45" s="241">
        <v>12</v>
      </c>
      <c r="E45" s="247">
        <v>62.24</v>
      </c>
      <c r="F45" s="150"/>
      <c r="G45" s="150"/>
      <c r="H45" s="109"/>
      <c r="I45" s="109"/>
      <c r="J45" s="109"/>
      <c r="K45" s="151"/>
      <c r="L45" s="152"/>
      <c r="M45" s="215"/>
      <c r="N45" s="110"/>
      <c r="O45" s="88"/>
      <c r="P45" s="90"/>
    </row>
    <row r="46" spans="1:17" ht="20.100000000000001" customHeight="1" x14ac:dyDescent="0.35">
      <c r="A46" s="260">
        <v>2019</v>
      </c>
      <c r="B46" s="278"/>
      <c r="C46" s="97"/>
      <c r="D46" s="57">
        <v>1</v>
      </c>
      <c r="E46" s="231"/>
      <c r="F46" s="145"/>
      <c r="G46" s="145"/>
      <c r="H46" s="219"/>
      <c r="I46" s="219"/>
      <c r="J46" s="219"/>
      <c r="K46" s="219"/>
      <c r="L46" s="220"/>
      <c r="M46" s="221"/>
      <c r="N46" s="145"/>
      <c r="O46" s="145"/>
      <c r="P46" s="156"/>
    </row>
    <row r="47" spans="1:17" ht="20.100000000000001" customHeight="1" x14ac:dyDescent="0.35">
      <c r="A47" s="261"/>
      <c r="B47" s="279"/>
      <c r="C47" s="98"/>
      <c r="D47" s="52">
        <v>2</v>
      </c>
      <c r="E47" s="232"/>
      <c r="F47" s="36"/>
      <c r="G47" s="36"/>
      <c r="H47" s="218"/>
      <c r="I47" s="218"/>
      <c r="J47" s="218"/>
      <c r="K47" s="218"/>
      <c r="L47" s="25"/>
      <c r="M47" s="27"/>
      <c r="N47" s="36"/>
      <c r="O47" s="36"/>
      <c r="P47" s="30"/>
    </row>
    <row r="48" spans="1:17" ht="20.100000000000001" customHeight="1" x14ac:dyDescent="0.35">
      <c r="A48" s="261"/>
      <c r="B48" s="279"/>
      <c r="C48" s="98"/>
      <c r="D48" s="55">
        <v>3</v>
      </c>
      <c r="E48" s="232"/>
      <c r="F48" s="36"/>
      <c r="G48" s="36"/>
      <c r="H48" s="218"/>
      <c r="I48" s="218"/>
      <c r="J48" s="218"/>
      <c r="K48" s="218"/>
      <c r="L48" s="25"/>
      <c r="M48" s="27"/>
      <c r="N48" s="36"/>
      <c r="O48" s="36"/>
      <c r="P48" s="30"/>
    </row>
    <row r="49" spans="1:16" ht="20.100000000000001" customHeight="1" x14ac:dyDescent="0.35">
      <c r="A49" s="261"/>
      <c r="B49" s="279"/>
      <c r="C49" s="98"/>
      <c r="D49" s="55">
        <v>4</v>
      </c>
      <c r="E49" s="232"/>
      <c r="F49" s="36"/>
      <c r="G49" s="36"/>
      <c r="H49" s="218"/>
      <c r="I49" s="218"/>
      <c r="J49" s="218"/>
      <c r="K49" s="218"/>
      <c r="L49" s="25"/>
      <c r="M49" s="27"/>
      <c r="N49" s="36"/>
      <c r="O49" s="36"/>
      <c r="P49" s="30"/>
    </row>
    <row r="50" spans="1:16" ht="20.100000000000001" customHeight="1" x14ac:dyDescent="0.35">
      <c r="A50" s="261"/>
      <c r="B50" s="279"/>
      <c r="C50" s="98"/>
      <c r="D50" s="55">
        <v>5</v>
      </c>
      <c r="E50" s="232"/>
      <c r="F50" s="36"/>
      <c r="G50" s="36"/>
      <c r="H50" s="218"/>
      <c r="I50" s="218"/>
      <c r="J50" s="218"/>
      <c r="K50" s="218"/>
      <c r="L50" s="25"/>
      <c r="M50" s="27"/>
      <c r="N50" s="36"/>
      <c r="O50" s="36"/>
      <c r="P50" s="30"/>
    </row>
    <row r="51" spans="1:16" ht="20.100000000000001" customHeight="1" x14ac:dyDescent="0.35">
      <c r="A51" s="261"/>
      <c r="B51" s="279"/>
      <c r="C51" s="98"/>
      <c r="D51" s="55">
        <v>6</v>
      </c>
      <c r="E51" s="233">
        <f>E45-6.5</f>
        <v>55.74</v>
      </c>
      <c r="F51" s="37"/>
      <c r="G51" s="37"/>
      <c r="H51" s="218"/>
      <c r="I51" s="218"/>
      <c r="J51" s="218"/>
      <c r="K51" s="218"/>
      <c r="L51" s="26"/>
      <c r="M51" s="214"/>
      <c r="N51" s="36"/>
      <c r="O51" s="36"/>
      <c r="P51" s="30"/>
    </row>
    <row r="52" spans="1:16" ht="20.100000000000001" customHeight="1" x14ac:dyDescent="0.35">
      <c r="A52" s="261"/>
      <c r="B52" s="279"/>
      <c r="C52" s="99"/>
      <c r="D52" s="55">
        <v>7</v>
      </c>
      <c r="E52" s="234"/>
      <c r="F52" s="35"/>
      <c r="G52" s="35"/>
      <c r="H52" s="222"/>
      <c r="I52" s="222"/>
      <c r="J52" s="222"/>
      <c r="K52" s="222"/>
      <c r="L52" s="223"/>
      <c r="M52" s="224"/>
      <c r="N52" s="35"/>
      <c r="O52" s="35"/>
      <c r="P52" s="29"/>
    </row>
    <row r="53" spans="1:16" ht="20.100000000000001" customHeight="1" x14ac:dyDescent="0.35">
      <c r="A53" s="261"/>
      <c r="B53" s="279"/>
      <c r="C53" s="99"/>
      <c r="D53" s="55">
        <v>8</v>
      </c>
      <c r="E53" s="235"/>
      <c r="F53" s="36"/>
      <c r="G53" s="36"/>
      <c r="H53" s="218"/>
      <c r="I53" s="218"/>
      <c r="J53" s="218"/>
      <c r="K53" s="218"/>
      <c r="L53" s="25"/>
      <c r="M53" s="27"/>
      <c r="N53" s="36"/>
      <c r="O53" s="36"/>
      <c r="P53" s="30"/>
    </row>
    <row r="54" spans="1:16" ht="20.100000000000001" customHeight="1" x14ac:dyDescent="0.35">
      <c r="A54" s="261"/>
      <c r="B54" s="279"/>
      <c r="C54" s="99"/>
      <c r="D54" s="55">
        <v>9</v>
      </c>
      <c r="E54" s="235"/>
      <c r="F54" s="36"/>
      <c r="G54" s="36"/>
      <c r="H54" s="218"/>
      <c r="I54" s="218"/>
      <c r="J54" s="218"/>
      <c r="K54" s="218"/>
      <c r="L54" s="25"/>
      <c r="M54" s="27"/>
      <c r="N54" s="36"/>
      <c r="O54" s="36"/>
      <c r="P54" s="30"/>
    </row>
    <row r="55" spans="1:16" ht="20.100000000000001" customHeight="1" x14ac:dyDescent="0.35">
      <c r="A55" s="261"/>
      <c r="B55" s="279"/>
      <c r="C55" s="99"/>
      <c r="D55" s="55">
        <v>10</v>
      </c>
      <c r="E55" s="235"/>
      <c r="F55" s="36"/>
      <c r="G55" s="36"/>
      <c r="H55" s="218"/>
      <c r="I55" s="218"/>
      <c r="J55" s="218"/>
      <c r="K55" s="218"/>
      <c r="L55" s="25"/>
      <c r="M55" s="27"/>
      <c r="N55" s="36"/>
      <c r="O55" s="36"/>
      <c r="P55" s="30"/>
    </row>
    <row r="56" spans="1:16" ht="20.100000000000001" customHeight="1" x14ac:dyDescent="0.35">
      <c r="A56" s="261"/>
      <c r="B56" s="279"/>
      <c r="C56" s="99"/>
      <c r="D56" s="55">
        <v>11</v>
      </c>
      <c r="E56" s="235"/>
      <c r="F56" s="36"/>
      <c r="G56" s="36"/>
      <c r="H56" s="218"/>
      <c r="I56" s="218"/>
      <c r="J56" s="218"/>
      <c r="K56" s="218"/>
      <c r="L56" s="25"/>
      <c r="M56" s="27"/>
      <c r="N56" s="36"/>
      <c r="O56" s="36"/>
      <c r="P56" s="30"/>
    </row>
    <row r="57" spans="1:16" ht="20.100000000000001" customHeight="1" thickBot="1" x14ac:dyDescent="0.4">
      <c r="A57" s="262"/>
      <c r="B57" s="280"/>
      <c r="C57" s="100"/>
      <c r="D57" s="49">
        <v>12</v>
      </c>
      <c r="E57" s="107">
        <v>49.24</v>
      </c>
      <c r="F57" s="33"/>
      <c r="G57" s="33"/>
      <c r="H57" s="225"/>
      <c r="I57" s="225"/>
      <c r="J57" s="225"/>
      <c r="K57" s="225"/>
      <c r="L57" s="226"/>
      <c r="M57" s="227"/>
      <c r="N57" s="228"/>
      <c r="O57" s="33"/>
      <c r="P57" s="34"/>
    </row>
  </sheetData>
  <mergeCells count="13">
    <mergeCell ref="A34:A45"/>
    <mergeCell ref="B34:B45"/>
    <mergeCell ref="A46:A57"/>
    <mergeCell ref="B46:B57"/>
    <mergeCell ref="F28:G28"/>
    <mergeCell ref="A22:A33"/>
    <mergeCell ref="B22:B33"/>
    <mergeCell ref="F18:P18"/>
    <mergeCell ref="A2:A9"/>
    <mergeCell ref="B2:B9"/>
    <mergeCell ref="A10:A21"/>
    <mergeCell ref="B10:B21"/>
    <mergeCell ref="F19:P19"/>
  </mergeCells>
  <pageMargins left="0.38" right="0.31" top="0.32" bottom="0.3" header="0.2" footer="0.2"/>
  <pageSetup paperSize="9" scale="48" orientation="landscape" r:id="rId1"/>
  <ignoredErrors>
    <ignoredError sqref="H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6"/>
  <sheetViews>
    <sheetView showGridLines="0" tabSelected="1"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5" sqref="F5"/>
    </sheetView>
  </sheetViews>
  <sheetFormatPr defaultRowHeight="21" x14ac:dyDescent="0.35"/>
  <cols>
    <col min="1" max="1" width="10.7109375" style="68" customWidth="1"/>
    <col min="2" max="2" width="15.7109375" style="68" customWidth="1"/>
    <col min="3" max="3" width="18.7109375" style="68" customWidth="1"/>
    <col min="4" max="4" width="12.7109375" style="103" customWidth="1"/>
    <col min="5" max="5" width="12.7109375" style="15" customWidth="1"/>
    <col min="6" max="6" width="16.7109375" customWidth="1"/>
    <col min="7" max="7" width="12.7109375" customWidth="1"/>
    <col min="8" max="8" width="14.7109375" customWidth="1"/>
    <col min="9" max="11" width="14.7109375" style="3" customWidth="1"/>
    <col min="12" max="12" width="14.7109375" style="1" customWidth="1"/>
    <col min="13" max="15" width="14.7109375" style="3" customWidth="1"/>
    <col min="16" max="16" width="16.42578125" style="3" bestFit="1" customWidth="1"/>
    <col min="17" max="17" width="14.7109375" customWidth="1"/>
    <col min="18" max="18" width="16.42578125" bestFit="1" customWidth="1"/>
    <col min="19" max="19" width="13.42578125" bestFit="1" customWidth="1"/>
    <col min="20" max="20" width="16.42578125" bestFit="1" customWidth="1"/>
    <col min="21" max="22" width="14.7109375" customWidth="1"/>
    <col min="23" max="23" width="16.42578125" bestFit="1" customWidth="1"/>
  </cols>
  <sheetData>
    <row r="1" spans="1:16" ht="42.75" thickBot="1" x14ac:dyDescent="0.3">
      <c r="A1" s="58" t="s">
        <v>3</v>
      </c>
      <c r="B1" s="58" t="s">
        <v>2</v>
      </c>
      <c r="C1" s="58" t="s">
        <v>4</v>
      </c>
      <c r="D1" s="42" t="s">
        <v>5</v>
      </c>
      <c r="E1" s="174" t="s">
        <v>26</v>
      </c>
      <c r="F1" s="175" t="s">
        <v>0</v>
      </c>
      <c r="G1" s="175" t="s">
        <v>1</v>
      </c>
      <c r="H1" s="175"/>
      <c r="I1" s="176"/>
      <c r="J1" s="177"/>
      <c r="K1" s="177"/>
      <c r="L1" s="177"/>
      <c r="M1" s="177"/>
      <c r="N1" s="177"/>
      <c r="O1" s="178"/>
      <c r="P1"/>
    </row>
    <row r="2" spans="1:16" ht="20.100000000000001" customHeight="1" thickBot="1" x14ac:dyDescent="0.3">
      <c r="A2" s="260">
        <v>2015</v>
      </c>
      <c r="B2" s="275">
        <v>50517190</v>
      </c>
      <c r="C2" s="59"/>
      <c r="D2" s="91">
        <v>5</v>
      </c>
      <c r="E2" s="168"/>
      <c r="F2" s="72"/>
      <c r="G2" s="72"/>
      <c r="H2" s="72"/>
      <c r="I2" s="71"/>
      <c r="J2" s="72"/>
      <c r="K2" s="72"/>
      <c r="L2" s="72"/>
      <c r="M2" s="72"/>
      <c r="N2" s="72"/>
      <c r="O2" s="73"/>
      <c r="P2"/>
    </row>
    <row r="3" spans="1:16" ht="20.100000000000001" hidden="1" customHeight="1" x14ac:dyDescent="0.3">
      <c r="A3" s="261"/>
      <c r="B3" s="276"/>
      <c r="C3" s="60"/>
      <c r="D3" s="101">
        <v>6</v>
      </c>
      <c r="E3" s="169"/>
      <c r="F3" s="36"/>
      <c r="G3" s="36"/>
      <c r="H3" s="36"/>
      <c r="I3" s="27"/>
      <c r="J3" s="36"/>
      <c r="K3" s="36"/>
      <c r="L3" s="36"/>
      <c r="M3" s="36"/>
      <c r="N3" s="36"/>
      <c r="O3" s="30"/>
      <c r="P3"/>
    </row>
    <row r="4" spans="1:16" ht="20.100000000000001" hidden="1" customHeight="1" thickBot="1" x14ac:dyDescent="0.3">
      <c r="A4" s="261"/>
      <c r="B4" s="276"/>
      <c r="C4" s="60"/>
      <c r="D4" s="101">
        <v>7</v>
      </c>
      <c r="E4" s="169"/>
      <c r="F4" s="36"/>
      <c r="G4" s="36"/>
      <c r="H4" s="36"/>
      <c r="I4" s="27"/>
      <c r="J4" s="36"/>
      <c r="K4" s="36"/>
      <c r="L4" s="36"/>
      <c r="M4" s="36"/>
      <c r="N4" s="36"/>
      <c r="O4" s="30"/>
      <c r="P4"/>
    </row>
    <row r="5" spans="1:16" ht="24.95" customHeight="1" thickBot="1" x14ac:dyDescent="0.3">
      <c r="A5" s="261"/>
      <c r="B5" s="276"/>
      <c r="C5" s="93">
        <v>34487665.416096993</v>
      </c>
      <c r="D5" s="102">
        <v>8</v>
      </c>
      <c r="E5" s="23">
        <v>95.24</v>
      </c>
      <c r="F5" s="36"/>
      <c r="G5" s="36"/>
      <c r="H5" s="36"/>
      <c r="I5" s="27"/>
      <c r="J5" s="36"/>
      <c r="K5" s="36"/>
      <c r="L5" s="36"/>
      <c r="M5" s="36"/>
      <c r="N5" s="36"/>
      <c r="O5" s="30"/>
      <c r="P5"/>
    </row>
    <row r="6" spans="1:16" ht="20.100000000000001" customHeight="1" thickBot="1" x14ac:dyDescent="0.3">
      <c r="A6" s="261"/>
      <c r="B6" s="276"/>
      <c r="C6" s="60"/>
      <c r="D6" s="44">
        <v>9</v>
      </c>
      <c r="E6" s="169"/>
      <c r="F6" s="36"/>
      <c r="G6" s="36"/>
      <c r="H6" s="36"/>
      <c r="I6" s="27"/>
      <c r="J6" s="36"/>
      <c r="K6" s="36"/>
      <c r="L6" s="36"/>
      <c r="M6" s="36"/>
      <c r="N6" s="36"/>
      <c r="O6" s="30"/>
      <c r="P6"/>
    </row>
    <row r="7" spans="1:16" ht="20.100000000000001" hidden="1" customHeight="1" x14ac:dyDescent="0.3">
      <c r="A7" s="261"/>
      <c r="B7" s="276"/>
      <c r="C7" s="60"/>
      <c r="D7" s="44">
        <v>10</v>
      </c>
      <c r="E7" s="169"/>
      <c r="F7" s="36"/>
      <c r="G7" s="36"/>
      <c r="H7" s="36"/>
      <c r="I7" s="27"/>
      <c r="J7" s="36"/>
      <c r="K7" s="36"/>
      <c r="L7" s="36"/>
      <c r="M7" s="36"/>
      <c r="N7" s="36"/>
      <c r="O7" s="30"/>
      <c r="P7"/>
    </row>
    <row r="8" spans="1:16" ht="20.100000000000001" hidden="1" customHeight="1" x14ac:dyDescent="0.3">
      <c r="A8" s="261"/>
      <c r="B8" s="276"/>
      <c r="C8" s="60"/>
      <c r="D8" s="44">
        <v>11</v>
      </c>
      <c r="E8" s="169"/>
      <c r="F8" s="36"/>
      <c r="G8" s="36"/>
      <c r="H8" s="36"/>
      <c r="I8" s="27"/>
      <c r="J8" s="36"/>
      <c r="K8" s="36"/>
      <c r="L8" s="36"/>
      <c r="M8" s="36"/>
      <c r="N8" s="36"/>
      <c r="O8" s="30"/>
      <c r="P8"/>
    </row>
    <row r="9" spans="1:16" ht="20.100000000000001" hidden="1" customHeight="1" thickBot="1" x14ac:dyDescent="0.3">
      <c r="A9" s="262"/>
      <c r="B9" s="277"/>
      <c r="C9" s="61"/>
      <c r="D9" s="45">
        <v>12</v>
      </c>
      <c r="E9" s="173"/>
      <c r="F9" s="88"/>
      <c r="G9" s="88"/>
      <c r="H9" s="88"/>
      <c r="I9" s="89"/>
      <c r="J9" s="88"/>
      <c r="K9" s="88"/>
      <c r="L9" s="88"/>
      <c r="M9" s="88"/>
      <c r="N9" s="88"/>
      <c r="O9" s="90"/>
      <c r="P9"/>
    </row>
    <row r="10" spans="1:16" ht="20.100000000000001" customHeight="1" thickBot="1" x14ac:dyDescent="0.3">
      <c r="A10" s="260">
        <v>2016</v>
      </c>
      <c r="B10" s="278"/>
      <c r="C10" s="59"/>
      <c r="D10" s="91">
        <v>1</v>
      </c>
      <c r="E10" s="168"/>
      <c r="F10" s="72"/>
      <c r="G10" s="72"/>
      <c r="H10" s="72"/>
      <c r="I10" s="71"/>
      <c r="J10" s="72"/>
      <c r="K10" s="72"/>
      <c r="L10" s="72"/>
      <c r="M10" s="72"/>
      <c r="N10" s="72"/>
      <c r="O10" s="73"/>
      <c r="P10"/>
    </row>
    <row r="11" spans="1:16" ht="20.100000000000001" hidden="1" customHeight="1" x14ac:dyDescent="0.3">
      <c r="A11" s="261"/>
      <c r="B11" s="279"/>
      <c r="C11" s="60"/>
      <c r="D11" s="47">
        <v>2</v>
      </c>
      <c r="E11" s="169"/>
      <c r="F11" s="36"/>
      <c r="G11" s="36"/>
      <c r="H11" s="36"/>
      <c r="I11" s="27"/>
      <c r="J11" s="36"/>
      <c r="K11" s="36"/>
      <c r="L11" s="36"/>
      <c r="M11" s="36"/>
      <c r="N11" s="36"/>
      <c r="O11" s="30"/>
      <c r="P11"/>
    </row>
    <row r="12" spans="1:16" ht="20.100000000000001" hidden="1" customHeight="1" x14ac:dyDescent="0.3">
      <c r="A12" s="261"/>
      <c r="B12" s="279"/>
      <c r="C12" s="60"/>
      <c r="D12" s="47">
        <v>3</v>
      </c>
      <c r="E12" s="169"/>
      <c r="F12" s="36"/>
      <c r="G12" s="36"/>
      <c r="H12" s="36"/>
      <c r="I12" s="27"/>
      <c r="J12" s="36"/>
      <c r="K12" s="36"/>
      <c r="L12" s="36"/>
      <c r="M12" s="36"/>
      <c r="N12" s="36"/>
      <c r="O12" s="30"/>
      <c r="P12"/>
    </row>
    <row r="13" spans="1:16" ht="20.100000000000001" hidden="1" customHeight="1" x14ac:dyDescent="0.3">
      <c r="A13" s="261"/>
      <c r="B13" s="279"/>
      <c r="C13" s="60"/>
      <c r="D13" s="48">
        <v>4</v>
      </c>
      <c r="E13" s="169"/>
      <c r="F13" s="36"/>
      <c r="G13" s="36"/>
      <c r="H13" s="36"/>
      <c r="I13" s="27"/>
      <c r="J13" s="36"/>
      <c r="K13" s="36"/>
      <c r="L13" s="36"/>
      <c r="M13" s="27"/>
      <c r="N13" s="27"/>
      <c r="O13" s="170"/>
    </row>
    <row r="14" spans="1:16" ht="20.100000000000001" hidden="1" customHeight="1" x14ac:dyDescent="0.4">
      <c r="A14" s="261"/>
      <c r="B14" s="279"/>
      <c r="C14" s="60"/>
      <c r="D14" s="44">
        <v>5</v>
      </c>
      <c r="E14" s="169"/>
      <c r="F14" s="171"/>
      <c r="G14" s="76"/>
      <c r="H14" s="76"/>
      <c r="I14" s="77"/>
      <c r="J14" s="36"/>
      <c r="K14" s="36"/>
      <c r="L14" s="36"/>
      <c r="M14" s="36"/>
      <c r="N14" s="36"/>
      <c r="O14" s="30"/>
      <c r="P14"/>
    </row>
    <row r="15" spans="1:16" ht="20.100000000000001" hidden="1" customHeight="1" x14ac:dyDescent="0.3">
      <c r="A15" s="261"/>
      <c r="B15" s="279"/>
      <c r="C15" s="60"/>
      <c r="D15" s="46">
        <v>6</v>
      </c>
      <c r="E15" s="172"/>
      <c r="F15" s="76"/>
      <c r="G15" s="76"/>
      <c r="H15" s="76"/>
      <c r="I15" s="79"/>
      <c r="J15" s="36"/>
      <c r="K15" s="36"/>
      <c r="L15" s="36"/>
      <c r="M15" s="36"/>
      <c r="N15" s="36"/>
      <c r="O15" s="30"/>
      <c r="P15"/>
    </row>
    <row r="16" spans="1:16" ht="20.100000000000001" hidden="1" customHeight="1" thickBot="1" x14ac:dyDescent="0.3">
      <c r="A16" s="261"/>
      <c r="B16" s="279"/>
      <c r="C16" s="60"/>
      <c r="D16" s="47">
        <v>7</v>
      </c>
      <c r="E16" s="172"/>
      <c r="F16" s="78"/>
      <c r="G16" s="78"/>
      <c r="H16" s="78"/>
      <c r="I16" s="27"/>
      <c r="J16" s="36"/>
      <c r="K16" s="36"/>
      <c r="L16" s="36"/>
      <c r="M16" s="36"/>
      <c r="N16" s="36"/>
      <c r="O16" s="30"/>
      <c r="P16"/>
    </row>
    <row r="17" spans="1:24" s="2" customFormat="1" ht="24.95" customHeight="1" thickBot="1" x14ac:dyDescent="0.3">
      <c r="A17" s="261"/>
      <c r="B17" s="279"/>
      <c r="C17" s="93">
        <v>33711957.430426791</v>
      </c>
      <c r="D17" s="102">
        <v>8</v>
      </c>
      <c r="E17" s="23">
        <v>89.9</v>
      </c>
      <c r="F17" s="250">
        <f>((E17-E21)/100)*B2*(C17/C5)</f>
        <v>1313533.0210705262</v>
      </c>
      <c r="G17" s="250">
        <f>F17/(8760)</f>
        <v>149.9466919030281</v>
      </c>
      <c r="H17" s="251" t="s">
        <v>29</v>
      </c>
      <c r="I17" s="27"/>
      <c r="J17" s="27"/>
      <c r="K17" s="27"/>
      <c r="L17" s="27"/>
      <c r="M17" s="27"/>
      <c r="N17" s="27"/>
      <c r="O17" s="170"/>
      <c r="P17" s="3"/>
      <c r="Q17" s="3"/>
      <c r="R17" s="250">
        <f>((E21-E33)/100)*B2*(C17/C5)</f>
        <v>5925712.8770098686</v>
      </c>
      <c r="S17" s="250">
        <f>R17/(8760)</f>
        <v>676.45124166779317</v>
      </c>
      <c r="T17" s="251" t="s">
        <v>30</v>
      </c>
    </row>
    <row r="18" spans="1:24" ht="35.1" customHeight="1" thickBot="1" x14ac:dyDescent="0.4">
      <c r="A18" s="261"/>
      <c r="B18" s="279"/>
      <c r="C18" s="62"/>
      <c r="D18" s="136">
        <v>9</v>
      </c>
      <c r="E18" s="172"/>
      <c r="F18" s="274" t="s">
        <v>13</v>
      </c>
      <c r="G18" s="274"/>
      <c r="H18" s="274"/>
      <c r="I18" s="274"/>
      <c r="J18" s="274"/>
      <c r="K18" s="274"/>
      <c r="L18" s="274"/>
      <c r="M18" s="274"/>
      <c r="N18" s="274"/>
      <c r="O18" s="286"/>
      <c r="P18"/>
      <c r="R18" s="253"/>
      <c r="S18" s="253"/>
      <c r="T18" s="253"/>
    </row>
    <row r="19" spans="1:24" ht="39.950000000000003" customHeight="1" thickTop="1" thickBot="1" x14ac:dyDescent="0.3">
      <c r="A19" s="261"/>
      <c r="B19" s="279"/>
      <c r="C19" s="62" t="s">
        <v>6</v>
      </c>
      <c r="D19" s="9">
        <v>10</v>
      </c>
      <c r="E19" s="172"/>
      <c r="F19" s="281" t="s">
        <v>47</v>
      </c>
      <c r="G19" s="281"/>
      <c r="H19" s="281"/>
      <c r="I19" s="281"/>
      <c r="J19" s="281"/>
      <c r="K19" s="281"/>
      <c r="L19" s="281"/>
      <c r="M19" s="281"/>
      <c r="N19" s="281"/>
      <c r="O19" s="282"/>
      <c r="P19"/>
      <c r="R19" s="250">
        <f>((E33-E45)/100)*B2*(C17/C5)</f>
        <v>6419522.2834273539</v>
      </c>
      <c r="S19" s="250">
        <f>R19/(8760)</f>
        <v>732.82217847344225</v>
      </c>
      <c r="T19" s="251" t="s">
        <v>31</v>
      </c>
    </row>
    <row r="20" spans="1:24" ht="24.95" customHeight="1" thickTop="1" thickBot="1" x14ac:dyDescent="0.3">
      <c r="A20" s="261"/>
      <c r="B20" s="279"/>
      <c r="C20" s="60"/>
      <c r="D20" s="47">
        <v>11</v>
      </c>
      <c r="E20" s="172"/>
      <c r="F20" s="129"/>
      <c r="G20" s="78"/>
      <c r="H20" s="130" t="s">
        <v>27</v>
      </c>
      <c r="I20" s="130"/>
      <c r="J20" s="27"/>
      <c r="K20" s="27"/>
      <c r="L20" s="25"/>
      <c r="M20" s="27"/>
      <c r="N20" s="27"/>
      <c r="O20" s="193" t="s">
        <v>32</v>
      </c>
      <c r="P20" s="205" t="s">
        <v>33</v>
      </c>
      <c r="R20" s="250"/>
      <c r="S20" s="250"/>
      <c r="T20" s="251"/>
    </row>
    <row r="21" spans="1:24" ht="24.95" customHeight="1" thickBot="1" x14ac:dyDescent="0.4">
      <c r="A21" s="262"/>
      <c r="B21" s="280"/>
      <c r="C21" s="61"/>
      <c r="D21" s="49">
        <v>12</v>
      </c>
      <c r="E21" s="24">
        <v>87.24</v>
      </c>
      <c r="F21" s="159"/>
      <c r="G21" s="229"/>
      <c r="H21" s="111">
        <v>150</v>
      </c>
      <c r="I21" s="130" t="s">
        <v>28</v>
      </c>
      <c r="J21" s="160"/>
      <c r="K21" s="160"/>
      <c r="L21" s="161"/>
      <c r="M21" s="160"/>
      <c r="N21" s="160"/>
      <c r="O21" s="204">
        <f>H21</f>
        <v>150</v>
      </c>
      <c r="P21" s="206">
        <f>8760*O21</f>
        <v>1314000</v>
      </c>
      <c r="R21" s="250">
        <f>((E45-E57)/100)*B2*(C17/C5)</f>
        <v>6419522.2834273577</v>
      </c>
      <c r="S21" s="250">
        <f>R21/(8760)</f>
        <v>732.8221784734427</v>
      </c>
      <c r="T21" s="251" t="s">
        <v>46</v>
      </c>
      <c r="U21" s="5"/>
      <c r="V21" s="5"/>
      <c r="W21" s="5"/>
      <c r="X21" s="5"/>
    </row>
    <row r="22" spans="1:24" ht="20.100000000000001" customHeight="1" thickBot="1" x14ac:dyDescent="0.3">
      <c r="A22" s="260">
        <v>2017</v>
      </c>
      <c r="B22" s="278"/>
      <c r="C22" s="59"/>
      <c r="D22" s="179">
        <v>1</v>
      </c>
      <c r="E22" s="180"/>
      <c r="F22" s="181"/>
      <c r="G22" s="252"/>
      <c r="H22" s="112">
        <v>150</v>
      </c>
      <c r="I22" s="111">
        <v>200</v>
      </c>
      <c r="J22" s="70"/>
      <c r="K22" s="70"/>
      <c r="L22" s="182"/>
      <c r="M22" s="70"/>
      <c r="N22" s="70"/>
      <c r="O22" s="183"/>
      <c r="P22" s="4"/>
      <c r="S22" s="6"/>
      <c r="T22" s="6"/>
      <c r="U22" s="6"/>
      <c r="V22" s="6"/>
      <c r="W22" s="6"/>
      <c r="X22" s="6"/>
    </row>
    <row r="23" spans="1:24" ht="20.100000000000001" customHeight="1" thickTop="1" thickBot="1" x14ac:dyDescent="0.3">
      <c r="A23" s="261"/>
      <c r="B23" s="279"/>
      <c r="C23" s="62" t="s">
        <v>7</v>
      </c>
      <c r="D23" s="11">
        <v>2</v>
      </c>
      <c r="E23" s="172"/>
      <c r="F23" s="129"/>
      <c r="G23" s="78"/>
      <c r="H23" s="112">
        <v>150</v>
      </c>
      <c r="I23" s="112">
        <v>200</v>
      </c>
      <c r="J23" s="80"/>
      <c r="K23" s="80"/>
      <c r="L23" s="81"/>
      <c r="M23" s="80"/>
      <c r="N23" s="80"/>
      <c r="O23" s="184"/>
      <c r="P23" s="4"/>
    </row>
    <row r="24" spans="1:24" ht="20.100000000000001" customHeight="1" thickTop="1" thickBot="1" x14ac:dyDescent="0.4">
      <c r="A24" s="261"/>
      <c r="B24" s="279"/>
      <c r="C24" s="60"/>
      <c r="D24" s="46">
        <v>3</v>
      </c>
      <c r="E24" s="172"/>
      <c r="F24" s="129"/>
      <c r="G24" s="78"/>
      <c r="H24" s="112">
        <v>150</v>
      </c>
      <c r="I24" s="112">
        <v>200</v>
      </c>
      <c r="J24" s="131" t="s">
        <v>7</v>
      </c>
      <c r="K24" s="80"/>
      <c r="L24" s="81"/>
      <c r="M24" s="80"/>
      <c r="N24" s="80"/>
      <c r="O24" s="184"/>
      <c r="P24" s="4"/>
      <c r="Q24" s="285"/>
      <c r="R24" s="285"/>
    </row>
    <row r="25" spans="1:24" ht="20.100000000000001" customHeight="1" thickBot="1" x14ac:dyDescent="0.3">
      <c r="A25" s="261"/>
      <c r="B25" s="279"/>
      <c r="C25" s="60"/>
      <c r="D25" s="51">
        <v>4</v>
      </c>
      <c r="E25" s="172"/>
      <c r="F25" s="129"/>
      <c r="G25" s="78"/>
      <c r="H25" s="112">
        <v>150</v>
      </c>
      <c r="I25" s="112">
        <v>200</v>
      </c>
      <c r="J25" s="114">
        <v>200</v>
      </c>
      <c r="K25" s="80"/>
      <c r="L25" s="81"/>
      <c r="M25" s="80"/>
      <c r="N25" s="80"/>
      <c r="O25" s="184"/>
      <c r="P25" s="40"/>
    </row>
    <row r="26" spans="1:24" ht="20.100000000000001" customHeight="1" thickTop="1" thickBot="1" x14ac:dyDescent="0.3">
      <c r="A26" s="261"/>
      <c r="B26" s="279"/>
      <c r="C26" s="62" t="s">
        <v>8</v>
      </c>
      <c r="D26" s="12">
        <v>5</v>
      </c>
      <c r="E26" s="172"/>
      <c r="F26" s="129"/>
      <c r="G26" s="78"/>
      <c r="H26" s="112">
        <v>150</v>
      </c>
      <c r="I26" s="112">
        <v>200</v>
      </c>
      <c r="J26" s="115">
        <v>200</v>
      </c>
      <c r="K26" s="80"/>
      <c r="L26" s="81"/>
      <c r="M26" s="80"/>
      <c r="N26" s="80"/>
      <c r="O26" s="184"/>
      <c r="P26" s="40"/>
    </row>
    <row r="27" spans="1:24" ht="20.100000000000001" customHeight="1" thickTop="1" thickBot="1" x14ac:dyDescent="0.3">
      <c r="A27" s="261"/>
      <c r="B27" s="279"/>
      <c r="C27" s="60"/>
      <c r="D27" s="52">
        <v>6</v>
      </c>
      <c r="E27" s="185"/>
      <c r="F27" s="129"/>
      <c r="G27" s="78"/>
      <c r="H27" s="112">
        <v>150</v>
      </c>
      <c r="I27" s="112">
        <v>200</v>
      </c>
      <c r="J27" s="115">
        <v>200</v>
      </c>
      <c r="K27" s="130" t="s">
        <v>8</v>
      </c>
      <c r="L27" s="31"/>
      <c r="M27" s="28"/>
      <c r="N27" s="28"/>
      <c r="O27" s="186"/>
      <c r="P27" s="41"/>
    </row>
    <row r="28" spans="1:24" ht="20.100000000000001" customHeight="1" thickBot="1" x14ac:dyDescent="0.3">
      <c r="A28" s="261"/>
      <c r="B28" s="279"/>
      <c r="C28" s="60"/>
      <c r="D28" s="51">
        <v>7</v>
      </c>
      <c r="E28" s="187"/>
      <c r="F28" s="283"/>
      <c r="G28" s="284"/>
      <c r="H28" s="112">
        <v>150</v>
      </c>
      <c r="I28" s="112">
        <v>200</v>
      </c>
      <c r="J28" s="115">
        <v>200</v>
      </c>
      <c r="K28" s="117">
        <v>200</v>
      </c>
      <c r="L28" s="31"/>
      <c r="M28" s="28"/>
      <c r="N28" s="28"/>
      <c r="O28" s="14"/>
      <c r="P28" s="8"/>
    </row>
    <row r="29" spans="1:24" ht="20.100000000000001" customHeight="1" thickTop="1" thickBot="1" x14ac:dyDescent="0.3">
      <c r="A29" s="261"/>
      <c r="B29" s="279"/>
      <c r="C29" s="62" t="s">
        <v>9</v>
      </c>
      <c r="D29" s="13">
        <v>8</v>
      </c>
      <c r="E29" s="172"/>
      <c r="F29" s="129"/>
      <c r="G29" s="78"/>
      <c r="H29" s="112">
        <v>150</v>
      </c>
      <c r="I29" s="112">
        <v>200</v>
      </c>
      <c r="J29" s="115">
        <v>200</v>
      </c>
      <c r="K29" s="118">
        <v>200</v>
      </c>
      <c r="L29" s="81"/>
      <c r="M29" s="80"/>
      <c r="N29" s="80"/>
      <c r="O29" s="10"/>
      <c r="P29" s="4"/>
    </row>
    <row r="30" spans="1:24" ht="20.100000000000001" customHeight="1" thickTop="1" thickBot="1" x14ac:dyDescent="0.35">
      <c r="A30" s="261"/>
      <c r="B30" s="279"/>
      <c r="C30" s="60"/>
      <c r="D30" s="46">
        <v>9</v>
      </c>
      <c r="E30" s="172"/>
      <c r="F30" s="129"/>
      <c r="G30" s="78"/>
      <c r="H30" s="112">
        <v>150</v>
      </c>
      <c r="I30" s="112">
        <v>200</v>
      </c>
      <c r="J30" s="115">
        <v>200</v>
      </c>
      <c r="K30" s="118">
        <v>200</v>
      </c>
      <c r="L30" s="134" t="s">
        <v>9</v>
      </c>
      <c r="M30" s="80"/>
      <c r="N30" s="80"/>
      <c r="O30" s="10"/>
      <c r="P30" s="4"/>
    </row>
    <row r="31" spans="1:24" ht="20.100000000000001" customHeight="1" thickBot="1" x14ac:dyDescent="0.35">
      <c r="A31" s="261"/>
      <c r="B31" s="279"/>
      <c r="C31" s="60"/>
      <c r="D31" s="48">
        <v>10</v>
      </c>
      <c r="E31" s="172"/>
      <c r="F31" s="129"/>
      <c r="G31" s="78"/>
      <c r="H31" s="112">
        <v>150</v>
      </c>
      <c r="I31" s="112">
        <v>200</v>
      </c>
      <c r="J31" s="115">
        <v>200</v>
      </c>
      <c r="K31" s="118">
        <v>200</v>
      </c>
      <c r="L31" s="120">
        <v>76</v>
      </c>
      <c r="M31" s="80"/>
      <c r="N31" s="80"/>
      <c r="O31" s="10"/>
      <c r="P31" s="4"/>
    </row>
    <row r="32" spans="1:24" ht="20.100000000000001" customHeight="1" thickTop="1" thickBot="1" x14ac:dyDescent="0.35">
      <c r="A32" s="261"/>
      <c r="B32" s="279"/>
      <c r="C32" s="62" t="s">
        <v>10</v>
      </c>
      <c r="D32" s="9">
        <v>11</v>
      </c>
      <c r="E32" s="172"/>
      <c r="F32" s="135"/>
      <c r="G32" s="78"/>
      <c r="H32" s="113">
        <v>150</v>
      </c>
      <c r="I32" s="112">
        <v>200</v>
      </c>
      <c r="J32" s="115">
        <v>200</v>
      </c>
      <c r="K32" s="118">
        <v>200</v>
      </c>
      <c r="L32" s="121">
        <v>76</v>
      </c>
      <c r="M32" s="80"/>
      <c r="N32" s="80"/>
      <c r="O32" s="193" t="s">
        <v>32</v>
      </c>
      <c r="P32" s="205" t="s">
        <v>33</v>
      </c>
    </row>
    <row r="33" spans="1:20" ht="24.95" customHeight="1" thickTop="1" thickBot="1" x14ac:dyDescent="0.4">
      <c r="A33" s="262"/>
      <c r="B33" s="280"/>
      <c r="C33" s="61"/>
      <c r="D33" s="53">
        <v>12</v>
      </c>
      <c r="E33" s="24">
        <v>75.239999999999995</v>
      </c>
      <c r="F33" s="16"/>
      <c r="G33" s="229"/>
      <c r="H33" s="248"/>
      <c r="I33" s="113">
        <v>200</v>
      </c>
      <c r="J33" s="115">
        <v>200</v>
      </c>
      <c r="K33" s="118">
        <v>200</v>
      </c>
      <c r="L33" s="121">
        <v>76</v>
      </c>
      <c r="M33" s="134" t="s">
        <v>10</v>
      </c>
      <c r="N33" s="88"/>
      <c r="O33" s="204">
        <f>SUM(I33:L33)</f>
        <v>676</v>
      </c>
      <c r="P33" s="206">
        <f>8760*O33</f>
        <v>5921760</v>
      </c>
    </row>
    <row r="34" spans="1:20" ht="20.100000000000001" customHeight="1" thickBot="1" x14ac:dyDescent="0.4">
      <c r="A34" s="260">
        <v>2018</v>
      </c>
      <c r="B34" s="278"/>
      <c r="C34" s="63"/>
      <c r="D34" s="143">
        <v>1</v>
      </c>
      <c r="E34" s="188"/>
      <c r="F34" s="145"/>
      <c r="G34" s="145"/>
      <c r="H34" s="210"/>
      <c r="I34" s="210"/>
      <c r="J34" s="207">
        <v>200</v>
      </c>
      <c r="K34" s="118">
        <v>200</v>
      </c>
      <c r="L34" s="121">
        <v>76</v>
      </c>
      <c r="M34" s="111">
        <v>200</v>
      </c>
      <c r="N34" s="70"/>
      <c r="O34" s="70"/>
      <c r="P34" s="182"/>
      <c r="Q34" s="71"/>
      <c r="R34" s="72"/>
      <c r="S34" s="73"/>
    </row>
    <row r="35" spans="1:20" ht="24.95" customHeight="1" thickTop="1" thickBot="1" x14ac:dyDescent="0.35">
      <c r="A35" s="261"/>
      <c r="B35" s="279"/>
      <c r="C35" s="62" t="s">
        <v>11</v>
      </c>
      <c r="D35" s="11">
        <v>2</v>
      </c>
      <c r="E35" s="169"/>
      <c r="F35" s="36"/>
      <c r="G35" s="36"/>
      <c r="H35" s="210"/>
      <c r="I35" s="210"/>
      <c r="J35" s="207">
        <v>200</v>
      </c>
      <c r="K35" s="118">
        <v>200</v>
      </c>
      <c r="L35" s="121">
        <v>76</v>
      </c>
      <c r="M35" s="112">
        <v>200</v>
      </c>
      <c r="N35" s="80"/>
      <c r="O35" s="80"/>
      <c r="P35" s="81"/>
      <c r="Q35" s="27"/>
      <c r="R35" s="36"/>
      <c r="S35" s="30"/>
    </row>
    <row r="36" spans="1:20" ht="20.100000000000001" customHeight="1" thickTop="1" thickBot="1" x14ac:dyDescent="0.4">
      <c r="A36" s="261"/>
      <c r="B36" s="279"/>
      <c r="C36" s="64"/>
      <c r="D36" s="52">
        <v>3</v>
      </c>
      <c r="E36" s="169"/>
      <c r="F36" s="36"/>
      <c r="G36" s="36"/>
      <c r="H36" s="210"/>
      <c r="I36" s="210"/>
      <c r="J36" s="208">
        <v>200</v>
      </c>
      <c r="K36" s="118">
        <v>200</v>
      </c>
      <c r="L36" s="121">
        <v>76</v>
      </c>
      <c r="M36" s="112">
        <v>200</v>
      </c>
      <c r="N36" s="131" t="s">
        <v>11</v>
      </c>
      <c r="O36" s="80"/>
      <c r="P36" s="81"/>
      <c r="Q36" s="27"/>
      <c r="R36" s="36"/>
      <c r="S36" s="30"/>
    </row>
    <row r="37" spans="1:20" ht="20.100000000000001" customHeight="1" thickBot="1" x14ac:dyDescent="0.4">
      <c r="A37" s="261"/>
      <c r="B37" s="279"/>
      <c r="C37" s="64"/>
      <c r="D37" s="51">
        <v>4</v>
      </c>
      <c r="E37" s="169"/>
      <c r="F37" s="36"/>
      <c r="G37" s="36"/>
      <c r="H37" s="210"/>
      <c r="I37" s="210"/>
      <c r="J37" s="209"/>
      <c r="K37" s="118">
        <v>200</v>
      </c>
      <c r="L37" s="121">
        <v>76</v>
      </c>
      <c r="M37" s="112">
        <v>200</v>
      </c>
      <c r="N37" s="114">
        <v>200</v>
      </c>
      <c r="O37" s="80"/>
      <c r="P37" s="81"/>
      <c r="Q37" s="39"/>
      <c r="R37" s="36"/>
      <c r="S37" s="30"/>
    </row>
    <row r="38" spans="1:20" ht="24.95" customHeight="1" thickTop="1" thickBot="1" x14ac:dyDescent="0.35">
      <c r="A38" s="261"/>
      <c r="B38" s="279"/>
      <c r="C38" s="62" t="s">
        <v>12</v>
      </c>
      <c r="D38" s="12">
        <v>5</v>
      </c>
      <c r="E38" s="169"/>
      <c r="F38" s="36"/>
      <c r="G38" s="36"/>
      <c r="H38" s="210"/>
      <c r="I38" s="210"/>
      <c r="J38" s="210"/>
      <c r="K38" s="118">
        <v>200</v>
      </c>
      <c r="L38" s="121">
        <v>76</v>
      </c>
      <c r="M38" s="112">
        <v>200</v>
      </c>
      <c r="N38" s="115">
        <v>200</v>
      </c>
      <c r="O38" s="80"/>
      <c r="P38" s="81"/>
      <c r="Q38" s="39"/>
      <c r="R38" s="36"/>
      <c r="S38" s="30"/>
    </row>
    <row r="39" spans="1:20" ht="24.95" customHeight="1" thickTop="1" thickBot="1" x14ac:dyDescent="0.4">
      <c r="A39" s="261"/>
      <c r="B39" s="279"/>
      <c r="C39" s="65"/>
      <c r="D39" s="52">
        <v>6</v>
      </c>
      <c r="E39" s="189">
        <f>E33-6.5</f>
        <v>68.739999999999995</v>
      </c>
      <c r="F39" s="37"/>
      <c r="G39" s="37"/>
      <c r="H39" s="210"/>
      <c r="I39" s="210"/>
      <c r="J39" s="210"/>
      <c r="K39" s="119">
        <v>200</v>
      </c>
      <c r="L39" s="121">
        <v>76</v>
      </c>
      <c r="M39" s="112">
        <v>200</v>
      </c>
      <c r="N39" s="115">
        <v>200</v>
      </c>
      <c r="O39" s="130" t="s">
        <v>12</v>
      </c>
      <c r="P39" s="31"/>
      <c r="Q39" s="190"/>
      <c r="R39" s="36"/>
      <c r="S39" s="30"/>
    </row>
    <row r="40" spans="1:20" ht="20.100000000000001" customHeight="1" thickBot="1" x14ac:dyDescent="0.4">
      <c r="A40" s="261"/>
      <c r="B40" s="279"/>
      <c r="C40" s="94"/>
      <c r="D40" s="55">
        <v>7</v>
      </c>
      <c r="E40" s="187"/>
      <c r="F40" s="35"/>
      <c r="G40" s="35"/>
      <c r="H40" s="210"/>
      <c r="I40" s="210"/>
      <c r="J40" s="210"/>
      <c r="K40" s="209"/>
      <c r="L40" s="121">
        <v>76</v>
      </c>
      <c r="M40" s="112">
        <v>200</v>
      </c>
      <c r="N40" s="115">
        <v>200</v>
      </c>
      <c r="O40" s="117">
        <v>200</v>
      </c>
      <c r="P40" s="31"/>
      <c r="Q40" s="27"/>
      <c r="R40" s="36"/>
      <c r="S40" s="30"/>
    </row>
    <row r="41" spans="1:20" ht="24.95" customHeight="1" thickTop="1" thickBot="1" x14ac:dyDescent="0.35">
      <c r="A41" s="261"/>
      <c r="B41" s="279"/>
      <c r="C41" s="95" t="s">
        <v>24</v>
      </c>
      <c r="D41" s="13">
        <v>8</v>
      </c>
      <c r="E41" s="191"/>
      <c r="F41" s="36"/>
      <c r="G41" s="36"/>
      <c r="H41" s="210"/>
      <c r="I41" s="210"/>
      <c r="J41" s="210"/>
      <c r="K41" s="210"/>
      <c r="L41" s="121">
        <v>76</v>
      </c>
      <c r="M41" s="112">
        <v>200</v>
      </c>
      <c r="N41" s="115">
        <v>200</v>
      </c>
      <c r="O41" s="118">
        <v>200</v>
      </c>
      <c r="P41" s="81"/>
      <c r="Q41" s="27"/>
      <c r="R41" s="36"/>
      <c r="S41" s="30"/>
    </row>
    <row r="42" spans="1:20" ht="20.100000000000001" customHeight="1" thickTop="1" thickBot="1" x14ac:dyDescent="0.4">
      <c r="A42" s="261"/>
      <c r="B42" s="279"/>
      <c r="C42" s="94"/>
      <c r="D42" s="52">
        <v>9</v>
      </c>
      <c r="E42" s="191"/>
      <c r="F42" s="36"/>
      <c r="G42" s="36"/>
      <c r="H42" s="210"/>
      <c r="I42" s="210"/>
      <c r="J42" s="210"/>
      <c r="K42" s="210"/>
      <c r="L42" s="122">
        <v>76</v>
      </c>
      <c r="M42" s="112">
        <v>200</v>
      </c>
      <c r="N42" s="115">
        <v>200</v>
      </c>
      <c r="O42" s="118">
        <v>200</v>
      </c>
      <c r="P42" s="134" t="s">
        <v>24</v>
      </c>
      <c r="Q42" s="27"/>
      <c r="R42" s="36"/>
      <c r="S42" s="30"/>
    </row>
    <row r="43" spans="1:20" ht="20.100000000000001" customHeight="1" thickBot="1" x14ac:dyDescent="0.4">
      <c r="A43" s="261"/>
      <c r="B43" s="279"/>
      <c r="C43" s="94"/>
      <c r="D43" s="56">
        <v>10</v>
      </c>
      <c r="E43" s="191"/>
      <c r="F43" s="36"/>
      <c r="G43" s="36"/>
      <c r="H43" s="210"/>
      <c r="I43" s="210"/>
      <c r="J43" s="210"/>
      <c r="K43" s="210"/>
      <c r="L43" s="209"/>
      <c r="M43" s="112">
        <v>200</v>
      </c>
      <c r="N43" s="115">
        <v>200</v>
      </c>
      <c r="O43" s="118">
        <v>200</v>
      </c>
      <c r="P43" s="120">
        <v>133</v>
      </c>
      <c r="Q43" s="27"/>
      <c r="R43" s="36"/>
      <c r="S43" s="30"/>
    </row>
    <row r="44" spans="1:20" ht="24.95" customHeight="1" thickTop="1" thickBot="1" x14ac:dyDescent="0.35">
      <c r="A44" s="261"/>
      <c r="B44" s="279"/>
      <c r="C44" s="95" t="s">
        <v>25</v>
      </c>
      <c r="D44" s="22">
        <v>11</v>
      </c>
      <c r="E44" s="191"/>
      <c r="F44" s="36"/>
      <c r="G44" s="36"/>
      <c r="H44" s="210"/>
      <c r="I44" s="210"/>
      <c r="J44" s="210"/>
      <c r="K44" s="210"/>
      <c r="L44" s="210"/>
      <c r="M44" s="112">
        <v>200</v>
      </c>
      <c r="N44" s="115">
        <v>200</v>
      </c>
      <c r="O44" s="118">
        <v>200</v>
      </c>
      <c r="P44" s="121">
        <v>133</v>
      </c>
      <c r="Q44" s="27"/>
      <c r="R44" s="36"/>
      <c r="S44" s="193" t="s">
        <v>32</v>
      </c>
      <c r="T44" s="205" t="s">
        <v>33</v>
      </c>
    </row>
    <row r="45" spans="1:20" ht="24.95" customHeight="1" thickTop="1" thickBot="1" x14ac:dyDescent="0.4">
      <c r="A45" s="262"/>
      <c r="B45" s="280"/>
      <c r="C45" s="96"/>
      <c r="D45" s="49">
        <v>12</v>
      </c>
      <c r="E45" s="192">
        <v>62.24</v>
      </c>
      <c r="F45" s="150"/>
      <c r="G45" s="150"/>
      <c r="H45" s="210"/>
      <c r="I45" s="210"/>
      <c r="J45" s="210"/>
      <c r="K45" s="210"/>
      <c r="L45" s="210"/>
      <c r="M45" s="113">
        <v>200</v>
      </c>
      <c r="N45" s="115">
        <v>200</v>
      </c>
      <c r="O45" s="118">
        <v>200</v>
      </c>
      <c r="P45" s="121">
        <v>133</v>
      </c>
      <c r="Q45" s="134" t="s">
        <v>25</v>
      </c>
      <c r="R45" s="153"/>
      <c r="S45" s="204">
        <f>SUM(M45:P45)</f>
        <v>733</v>
      </c>
      <c r="T45" s="206">
        <f>8760*S45</f>
        <v>6421080</v>
      </c>
    </row>
    <row r="46" spans="1:20" ht="20.100000000000001" customHeight="1" x14ac:dyDescent="0.35">
      <c r="A46" s="260">
        <v>2019</v>
      </c>
      <c r="B46" s="278"/>
      <c r="C46" s="97"/>
      <c r="D46" s="57">
        <v>1</v>
      </c>
      <c r="E46" s="194"/>
      <c r="F46" s="145"/>
      <c r="G46" s="145"/>
      <c r="H46" s="210"/>
      <c r="I46" s="210"/>
      <c r="J46" s="210"/>
      <c r="K46" s="210"/>
      <c r="L46" s="210"/>
      <c r="M46" s="210"/>
      <c r="N46" s="207">
        <v>200</v>
      </c>
      <c r="O46" s="118">
        <v>200</v>
      </c>
      <c r="P46" s="121">
        <v>133</v>
      </c>
      <c r="Q46" s="111">
        <v>733</v>
      </c>
      <c r="R46" s="72"/>
      <c r="S46" s="73"/>
    </row>
    <row r="47" spans="1:20" ht="20.100000000000001" customHeight="1" x14ac:dyDescent="0.35">
      <c r="A47" s="261"/>
      <c r="B47" s="279"/>
      <c r="C47" s="98"/>
      <c r="D47" s="52">
        <v>2</v>
      </c>
      <c r="E47" s="195"/>
      <c r="F47" s="36"/>
      <c r="G47" s="36"/>
      <c r="H47" s="210"/>
      <c r="I47" s="210"/>
      <c r="J47" s="210"/>
      <c r="K47" s="210"/>
      <c r="L47" s="210"/>
      <c r="M47" s="210"/>
      <c r="N47" s="207">
        <v>200</v>
      </c>
      <c r="O47" s="118">
        <v>200</v>
      </c>
      <c r="P47" s="121">
        <v>133</v>
      </c>
      <c r="Q47" s="112">
        <v>733</v>
      </c>
      <c r="R47" s="36"/>
      <c r="S47" s="30"/>
    </row>
    <row r="48" spans="1:20" ht="20.100000000000001" customHeight="1" thickBot="1" x14ac:dyDescent="0.4">
      <c r="A48" s="261"/>
      <c r="B48" s="279"/>
      <c r="C48" s="98"/>
      <c r="D48" s="55">
        <v>3</v>
      </c>
      <c r="E48" s="195"/>
      <c r="F48" s="36"/>
      <c r="G48" s="36"/>
      <c r="H48" s="210"/>
      <c r="I48" s="210"/>
      <c r="J48" s="210"/>
      <c r="K48" s="210"/>
      <c r="L48" s="210"/>
      <c r="M48" s="210"/>
      <c r="N48" s="208">
        <v>200</v>
      </c>
      <c r="O48" s="118">
        <v>200</v>
      </c>
      <c r="P48" s="121">
        <v>133</v>
      </c>
      <c r="Q48" s="112">
        <v>733</v>
      </c>
      <c r="R48" s="36"/>
      <c r="S48" s="30"/>
    </row>
    <row r="49" spans="1:20" ht="20.100000000000001" customHeight="1" x14ac:dyDescent="0.35">
      <c r="A49" s="261"/>
      <c r="B49" s="279"/>
      <c r="C49" s="98"/>
      <c r="D49" s="55">
        <v>4</v>
      </c>
      <c r="E49" s="195"/>
      <c r="F49" s="36"/>
      <c r="G49" s="36"/>
      <c r="H49" s="210"/>
      <c r="I49" s="210"/>
      <c r="J49" s="210"/>
      <c r="K49" s="210"/>
      <c r="L49" s="210"/>
      <c r="M49" s="210"/>
      <c r="N49" s="210"/>
      <c r="O49" s="118">
        <v>200</v>
      </c>
      <c r="P49" s="121">
        <v>133</v>
      </c>
      <c r="Q49" s="112">
        <v>733</v>
      </c>
      <c r="R49" s="36"/>
      <c r="S49" s="30"/>
    </row>
    <row r="50" spans="1:20" ht="20.100000000000001" customHeight="1" x14ac:dyDescent="0.35">
      <c r="A50" s="261"/>
      <c r="B50" s="279"/>
      <c r="C50" s="98"/>
      <c r="D50" s="55">
        <v>5</v>
      </c>
      <c r="E50" s="195"/>
      <c r="F50" s="36"/>
      <c r="G50" s="36"/>
      <c r="H50" s="210"/>
      <c r="I50" s="210"/>
      <c r="J50" s="210"/>
      <c r="K50" s="210"/>
      <c r="L50" s="210"/>
      <c r="M50" s="210"/>
      <c r="N50" s="210"/>
      <c r="O50" s="118">
        <v>200</v>
      </c>
      <c r="P50" s="121">
        <v>133</v>
      </c>
      <c r="Q50" s="112">
        <v>733</v>
      </c>
      <c r="R50" s="36"/>
      <c r="S50" s="30"/>
    </row>
    <row r="51" spans="1:20" ht="20.100000000000001" customHeight="1" thickBot="1" x14ac:dyDescent="0.4">
      <c r="A51" s="261"/>
      <c r="B51" s="279"/>
      <c r="C51" s="98"/>
      <c r="D51" s="55">
        <v>6</v>
      </c>
      <c r="E51" s="196">
        <f>E45-6.5</f>
        <v>55.74</v>
      </c>
      <c r="F51" s="37"/>
      <c r="G51" s="37"/>
      <c r="H51" s="210"/>
      <c r="I51" s="210"/>
      <c r="J51" s="210"/>
      <c r="K51" s="210"/>
      <c r="L51" s="210"/>
      <c r="M51" s="210"/>
      <c r="N51" s="210"/>
      <c r="O51" s="119">
        <v>200</v>
      </c>
      <c r="P51" s="121">
        <v>133</v>
      </c>
      <c r="Q51" s="112">
        <v>733</v>
      </c>
      <c r="R51" s="36"/>
      <c r="S51" s="30"/>
    </row>
    <row r="52" spans="1:20" ht="20.100000000000001" customHeight="1" x14ac:dyDescent="0.35">
      <c r="A52" s="261"/>
      <c r="B52" s="279"/>
      <c r="C52" s="99"/>
      <c r="D52" s="55">
        <v>7</v>
      </c>
      <c r="E52" s="197"/>
      <c r="F52" s="35"/>
      <c r="G52" s="35"/>
      <c r="H52" s="210"/>
      <c r="I52" s="210"/>
      <c r="J52" s="210"/>
      <c r="K52" s="210"/>
      <c r="L52" s="210"/>
      <c r="M52" s="210"/>
      <c r="N52" s="210"/>
      <c r="O52" s="210"/>
      <c r="P52" s="121">
        <v>133</v>
      </c>
      <c r="Q52" s="112">
        <v>733</v>
      </c>
      <c r="R52" s="36"/>
      <c r="S52" s="30"/>
    </row>
    <row r="53" spans="1:20" ht="20.100000000000001" customHeight="1" x14ac:dyDescent="0.35">
      <c r="A53" s="261"/>
      <c r="B53" s="279"/>
      <c r="C53" s="99"/>
      <c r="D53" s="55">
        <v>8</v>
      </c>
      <c r="E53" s="198"/>
      <c r="F53" s="36"/>
      <c r="G53" s="36"/>
      <c r="H53" s="210"/>
      <c r="I53" s="210"/>
      <c r="J53" s="210"/>
      <c r="K53" s="210"/>
      <c r="L53" s="210"/>
      <c r="M53" s="210"/>
      <c r="N53" s="210"/>
      <c r="O53" s="210"/>
      <c r="P53" s="121">
        <v>133</v>
      </c>
      <c r="Q53" s="112">
        <v>733</v>
      </c>
      <c r="R53" s="36"/>
      <c r="S53" s="30"/>
    </row>
    <row r="54" spans="1:20" ht="20.100000000000001" customHeight="1" thickBot="1" x14ac:dyDescent="0.4">
      <c r="A54" s="261"/>
      <c r="B54" s="279"/>
      <c r="C54" s="99"/>
      <c r="D54" s="55">
        <v>9</v>
      </c>
      <c r="E54" s="198"/>
      <c r="F54" s="36"/>
      <c r="G54" s="36"/>
      <c r="H54" s="210"/>
      <c r="I54" s="210"/>
      <c r="J54" s="210"/>
      <c r="K54" s="210"/>
      <c r="L54" s="210"/>
      <c r="M54" s="210"/>
      <c r="N54" s="210"/>
      <c r="O54" s="210"/>
      <c r="P54" s="122">
        <v>133</v>
      </c>
      <c r="Q54" s="112">
        <v>733</v>
      </c>
      <c r="R54" s="36"/>
      <c r="S54" s="30"/>
    </row>
    <row r="55" spans="1:20" ht="20.100000000000001" customHeight="1" x14ac:dyDescent="0.35">
      <c r="A55" s="261"/>
      <c r="B55" s="279"/>
      <c r="C55" s="99"/>
      <c r="D55" s="55">
        <v>10</v>
      </c>
      <c r="E55" s="198"/>
      <c r="F55" s="36"/>
      <c r="G55" s="36"/>
      <c r="H55" s="210"/>
      <c r="I55" s="210"/>
      <c r="J55" s="210"/>
      <c r="K55" s="210"/>
      <c r="L55" s="210"/>
      <c r="M55" s="210"/>
      <c r="N55" s="210"/>
      <c r="O55" s="210"/>
      <c r="P55" s="210"/>
      <c r="Q55" s="112">
        <v>733</v>
      </c>
      <c r="R55" s="36"/>
      <c r="S55" s="30"/>
    </row>
    <row r="56" spans="1:20" ht="20.100000000000001" customHeight="1" x14ac:dyDescent="0.35">
      <c r="A56" s="261"/>
      <c r="B56" s="279"/>
      <c r="C56" s="99"/>
      <c r="D56" s="55">
        <v>11</v>
      </c>
      <c r="E56" s="198"/>
      <c r="F56" s="36"/>
      <c r="G56" s="36"/>
      <c r="H56" s="210"/>
      <c r="I56" s="210"/>
      <c r="J56" s="210"/>
      <c r="K56" s="210"/>
      <c r="L56" s="210"/>
      <c r="M56" s="210"/>
      <c r="N56" s="210"/>
      <c r="O56" s="210"/>
      <c r="P56" s="210"/>
      <c r="Q56" s="112">
        <v>733</v>
      </c>
      <c r="R56" s="36"/>
      <c r="S56" s="193" t="s">
        <v>32</v>
      </c>
      <c r="T56" s="205" t="s">
        <v>33</v>
      </c>
    </row>
    <row r="57" spans="1:20" ht="20.100000000000001" customHeight="1" thickBot="1" x14ac:dyDescent="0.4">
      <c r="A57" s="262"/>
      <c r="B57" s="280"/>
      <c r="C57" s="100"/>
      <c r="D57" s="49">
        <v>12</v>
      </c>
      <c r="E57" s="32">
        <v>49.24</v>
      </c>
      <c r="F57" s="33"/>
      <c r="G57" s="33"/>
      <c r="H57" s="211"/>
      <c r="I57" s="211"/>
      <c r="J57" s="211"/>
      <c r="K57" s="211"/>
      <c r="L57" s="211"/>
      <c r="M57" s="211"/>
      <c r="N57" s="211"/>
      <c r="O57" s="211"/>
      <c r="P57" s="211"/>
      <c r="Q57" s="113">
        <v>733</v>
      </c>
      <c r="R57" s="153"/>
      <c r="S57" s="204">
        <f>Q57</f>
        <v>733</v>
      </c>
      <c r="T57" s="206">
        <f>8760*S57</f>
        <v>6421080</v>
      </c>
    </row>
    <row r="58" spans="1:20" x14ac:dyDescent="0.35">
      <c r="J58" s="212"/>
      <c r="K58" s="212"/>
      <c r="L58" s="212"/>
      <c r="M58" s="203"/>
      <c r="N58" s="212"/>
      <c r="O58" s="212"/>
      <c r="P58" s="212"/>
    </row>
    <row r="59" spans="1:20" x14ac:dyDescent="0.35">
      <c r="J59" s="213"/>
      <c r="K59" s="213"/>
      <c r="L59" s="213"/>
      <c r="M59" s="202"/>
      <c r="N59" s="213"/>
      <c r="O59" s="213"/>
      <c r="P59" s="213"/>
    </row>
    <row r="60" spans="1:20" x14ac:dyDescent="0.35">
      <c r="J60" s="213"/>
      <c r="K60" s="213"/>
      <c r="L60" s="213"/>
      <c r="M60" s="202"/>
      <c r="N60" s="202"/>
      <c r="O60" s="213"/>
      <c r="P60" s="213"/>
    </row>
    <row r="61" spans="1:20" x14ac:dyDescent="0.35">
      <c r="J61" s="202"/>
      <c r="K61" s="213"/>
      <c r="L61" s="213"/>
      <c r="M61" s="202"/>
      <c r="N61" s="202"/>
      <c r="O61" s="213"/>
      <c r="P61" s="213"/>
    </row>
    <row r="62" spans="1:20" x14ac:dyDescent="0.35">
      <c r="J62" s="202"/>
      <c r="K62" s="213"/>
      <c r="L62" s="213"/>
      <c r="M62" s="202"/>
      <c r="N62" s="202"/>
      <c r="O62" s="213"/>
      <c r="P62" s="213"/>
    </row>
    <row r="63" spans="1:20" x14ac:dyDescent="0.35">
      <c r="J63" s="202"/>
      <c r="K63" s="213"/>
      <c r="L63" s="213"/>
      <c r="M63" s="202"/>
      <c r="N63" s="202"/>
      <c r="O63" s="202"/>
      <c r="P63" s="213"/>
    </row>
    <row r="64" spans="1:20" x14ac:dyDescent="0.35">
      <c r="J64" s="202"/>
      <c r="K64" s="202"/>
      <c r="L64" s="213"/>
      <c r="M64" s="202"/>
      <c r="N64" s="202"/>
      <c r="O64" s="202"/>
      <c r="P64" s="213"/>
    </row>
    <row r="65" spans="10:16" x14ac:dyDescent="0.35">
      <c r="J65" s="202"/>
      <c r="K65" s="202"/>
      <c r="L65" s="213"/>
      <c r="M65" s="202"/>
      <c r="N65" s="202"/>
      <c r="O65" s="202"/>
      <c r="P65" s="213"/>
    </row>
    <row r="66" spans="10:16" x14ac:dyDescent="0.35">
      <c r="J66" s="202"/>
      <c r="K66" s="202"/>
      <c r="L66" s="213"/>
      <c r="M66" s="202"/>
      <c r="N66" s="202"/>
      <c r="O66" s="202"/>
      <c r="P66" s="202"/>
    </row>
  </sheetData>
  <mergeCells count="14">
    <mergeCell ref="A2:A9"/>
    <mergeCell ref="B2:B9"/>
    <mergeCell ref="A10:A21"/>
    <mergeCell ref="B10:B21"/>
    <mergeCell ref="F19:O19"/>
    <mergeCell ref="F18:O18"/>
    <mergeCell ref="Q24:R24"/>
    <mergeCell ref="A46:A57"/>
    <mergeCell ref="B46:B57"/>
    <mergeCell ref="A22:A33"/>
    <mergeCell ref="B22:B33"/>
    <mergeCell ref="F28:G28"/>
    <mergeCell ref="A34:A45"/>
    <mergeCell ref="B34:B45"/>
  </mergeCells>
  <pageMargins left="0.38" right="0.31" top="0.32" bottom="0.3" header="0.2" footer="0.2"/>
  <pageSetup paperSize="9" scale="48" orientation="landscape" r:id="rId1"/>
  <ignoredErrors>
    <ignoredError sqref="T17:T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showGridLines="0" zoomScale="70" zoomScaleNormal="70" workbookViewId="0">
      <selection activeCell="H17" sqref="H17"/>
    </sheetView>
  </sheetViews>
  <sheetFormatPr defaultRowHeight="21" x14ac:dyDescent="0.35"/>
  <cols>
    <col min="1" max="1" width="10.7109375" style="68" customWidth="1"/>
    <col min="2" max="2" width="15.7109375" style="68" customWidth="1"/>
    <col min="3" max="3" width="18.7109375" style="68" customWidth="1"/>
    <col min="4" max="4" width="12.7109375" style="103" customWidth="1"/>
    <col min="5" max="5" width="12.7109375" style="137" customWidth="1"/>
    <col min="6" max="6" width="16.7109375" customWidth="1"/>
    <col min="7" max="7" width="12.7109375" customWidth="1"/>
    <col min="8" max="8" width="14.7109375" customWidth="1"/>
    <col min="9" max="11" width="14.7109375" style="3" customWidth="1"/>
    <col min="12" max="12" width="14.7109375" style="1" customWidth="1"/>
    <col min="13" max="13" width="10.7109375" style="1" customWidth="1"/>
    <col min="14" max="14" width="10.7109375" style="3" customWidth="1"/>
    <col min="15" max="16" width="10.7109375" customWidth="1"/>
    <col min="17" max="17" width="13.42578125" bestFit="1" customWidth="1"/>
    <col min="18" max="18" width="16.42578125" bestFit="1" customWidth="1"/>
    <col min="20" max="20" width="11.140625" bestFit="1" customWidth="1"/>
  </cols>
  <sheetData>
    <row r="1" spans="1:17" ht="42.95" customHeight="1" thickBot="1" x14ac:dyDescent="0.3">
      <c r="A1" s="162" t="s">
        <v>3</v>
      </c>
      <c r="B1" s="162" t="s">
        <v>2</v>
      </c>
      <c r="C1" s="162" t="s">
        <v>4</v>
      </c>
      <c r="D1" s="38" t="s">
        <v>5</v>
      </c>
      <c r="E1" s="69" t="s">
        <v>26</v>
      </c>
      <c r="F1" s="123" t="s">
        <v>0</v>
      </c>
      <c r="G1" s="123" t="s">
        <v>1</v>
      </c>
      <c r="H1" s="123"/>
      <c r="I1" s="71"/>
      <c r="J1" s="72"/>
      <c r="K1" s="72"/>
      <c r="L1" s="72"/>
      <c r="M1" s="72"/>
      <c r="N1" s="72"/>
      <c r="O1" s="72"/>
      <c r="P1" s="72"/>
      <c r="Q1" s="73"/>
    </row>
    <row r="2" spans="1:17" ht="20.100000000000001" customHeight="1" thickBot="1" x14ac:dyDescent="0.3">
      <c r="A2" s="260">
        <v>2015</v>
      </c>
      <c r="B2" s="275">
        <v>50517190</v>
      </c>
      <c r="C2" s="59"/>
      <c r="D2" s="91">
        <v>5</v>
      </c>
      <c r="E2" s="158"/>
      <c r="F2" s="72"/>
      <c r="G2" s="72"/>
      <c r="H2" s="72"/>
      <c r="I2" s="71"/>
      <c r="J2" s="72"/>
      <c r="K2" s="72"/>
      <c r="L2" s="72"/>
      <c r="M2" s="72"/>
      <c r="N2" s="72"/>
      <c r="O2" s="72"/>
      <c r="P2" s="72"/>
      <c r="Q2" s="73"/>
    </row>
    <row r="3" spans="1:17" ht="20.100000000000001" hidden="1" customHeight="1" x14ac:dyDescent="0.25">
      <c r="A3" s="261"/>
      <c r="B3" s="276"/>
      <c r="C3" s="60"/>
      <c r="D3" s="101">
        <v>6</v>
      </c>
      <c r="E3" s="139"/>
      <c r="F3" s="36"/>
      <c r="G3" s="36"/>
      <c r="H3" s="36"/>
      <c r="I3" s="27"/>
      <c r="J3" s="36"/>
      <c r="K3" s="36"/>
      <c r="L3" s="36"/>
      <c r="M3" s="36"/>
      <c r="N3" s="36"/>
      <c r="O3" s="36"/>
      <c r="P3" s="36"/>
      <c r="Q3" s="30"/>
    </row>
    <row r="4" spans="1:17" ht="20.100000000000001" hidden="1" customHeight="1" thickBot="1" x14ac:dyDescent="0.3">
      <c r="A4" s="261"/>
      <c r="B4" s="276"/>
      <c r="C4" s="60"/>
      <c r="D4" s="101">
        <v>7</v>
      </c>
      <c r="E4" s="139"/>
      <c r="F4" s="36"/>
      <c r="G4" s="36"/>
      <c r="H4" s="36"/>
      <c r="I4" s="27"/>
      <c r="J4" s="36"/>
      <c r="K4" s="36"/>
      <c r="L4" s="36"/>
      <c r="M4" s="36"/>
      <c r="N4" s="36"/>
      <c r="O4" s="36"/>
      <c r="P4" s="36"/>
      <c r="Q4" s="30"/>
    </row>
    <row r="5" spans="1:17" ht="24.95" customHeight="1" thickBot="1" x14ac:dyDescent="0.3">
      <c r="A5" s="261"/>
      <c r="B5" s="276"/>
      <c r="C5" s="93">
        <v>34487665.416096993</v>
      </c>
      <c r="D5" s="102">
        <v>8</v>
      </c>
      <c r="E5" s="105">
        <v>95.24</v>
      </c>
      <c r="F5" s="36"/>
      <c r="G5" s="36"/>
      <c r="H5" s="36"/>
      <c r="I5" s="27"/>
      <c r="J5" s="36"/>
      <c r="K5" s="36"/>
      <c r="L5" s="36"/>
      <c r="M5" s="36"/>
      <c r="N5" s="36"/>
      <c r="O5" s="36"/>
      <c r="P5" s="36"/>
      <c r="Q5" s="30"/>
    </row>
    <row r="6" spans="1:17" ht="20.100000000000001" customHeight="1" thickBot="1" x14ac:dyDescent="0.3">
      <c r="A6" s="261"/>
      <c r="B6" s="276"/>
      <c r="C6" s="60"/>
      <c r="D6" s="44">
        <v>9</v>
      </c>
      <c r="E6" s="139"/>
      <c r="F6" s="36"/>
      <c r="G6" s="36"/>
      <c r="H6" s="36"/>
      <c r="I6" s="27"/>
      <c r="J6" s="36"/>
      <c r="K6" s="36"/>
      <c r="L6" s="36"/>
      <c r="M6" s="36"/>
      <c r="N6" s="36"/>
      <c r="O6" s="36"/>
      <c r="P6" s="36"/>
      <c r="Q6" s="30"/>
    </row>
    <row r="7" spans="1:17" ht="20.100000000000001" hidden="1" customHeight="1" x14ac:dyDescent="0.25">
      <c r="A7" s="261"/>
      <c r="B7" s="276"/>
      <c r="C7" s="60"/>
      <c r="D7" s="44">
        <v>10</v>
      </c>
      <c r="E7" s="139"/>
      <c r="F7" s="36"/>
      <c r="G7" s="36"/>
      <c r="H7" s="36"/>
      <c r="I7" s="27"/>
      <c r="J7" s="36"/>
      <c r="K7" s="36"/>
      <c r="L7" s="36"/>
      <c r="M7" s="36"/>
      <c r="N7" s="36"/>
      <c r="O7" s="36"/>
      <c r="P7" s="36"/>
      <c r="Q7" s="30"/>
    </row>
    <row r="8" spans="1:17" ht="20.100000000000001" hidden="1" customHeight="1" x14ac:dyDescent="0.25">
      <c r="A8" s="261"/>
      <c r="B8" s="276"/>
      <c r="C8" s="60"/>
      <c r="D8" s="44">
        <v>11</v>
      </c>
      <c r="E8" s="139"/>
      <c r="F8" s="36"/>
      <c r="G8" s="36"/>
      <c r="H8" s="36"/>
      <c r="I8" s="27"/>
      <c r="J8" s="36"/>
      <c r="K8" s="36"/>
      <c r="L8" s="36"/>
      <c r="M8" s="36"/>
      <c r="N8" s="36"/>
      <c r="O8" s="36"/>
      <c r="P8" s="36"/>
      <c r="Q8" s="30"/>
    </row>
    <row r="9" spans="1:17" ht="20.100000000000001" hidden="1" customHeight="1" thickBot="1" x14ac:dyDescent="0.3">
      <c r="A9" s="262"/>
      <c r="B9" s="277"/>
      <c r="C9" s="61"/>
      <c r="D9" s="45">
        <v>12</v>
      </c>
      <c r="E9" s="163"/>
      <c r="F9" s="88"/>
      <c r="G9" s="88"/>
      <c r="H9" s="88"/>
      <c r="I9" s="89"/>
      <c r="J9" s="88"/>
      <c r="K9" s="88"/>
      <c r="L9" s="88"/>
      <c r="M9" s="88"/>
      <c r="N9" s="88"/>
      <c r="O9" s="88"/>
      <c r="P9" s="88"/>
      <c r="Q9" s="90"/>
    </row>
    <row r="10" spans="1:17" ht="20.100000000000001" customHeight="1" thickBot="1" x14ac:dyDescent="0.3">
      <c r="A10" s="260">
        <v>2016</v>
      </c>
      <c r="B10" s="278"/>
      <c r="C10" s="59"/>
      <c r="D10" s="91">
        <v>1</v>
      </c>
      <c r="E10" s="158"/>
      <c r="F10" s="72"/>
      <c r="G10" s="72"/>
      <c r="H10" s="72"/>
      <c r="I10" s="71"/>
      <c r="J10" s="72"/>
      <c r="K10" s="72"/>
      <c r="L10" s="72"/>
      <c r="M10" s="72"/>
      <c r="N10" s="72"/>
      <c r="O10" s="72"/>
      <c r="P10" s="72"/>
      <c r="Q10" s="73"/>
    </row>
    <row r="11" spans="1:17" ht="20.100000000000001" hidden="1" customHeight="1" x14ac:dyDescent="0.25">
      <c r="A11" s="261"/>
      <c r="B11" s="279"/>
      <c r="C11" s="60"/>
      <c r="D11" s="47">
        <v>2</v>
      </c>
      <c r="E11" s="139"/>
      <c r="F11" s="36"/>
      <c r="G11" s="36"/>
      <c r="H11" s="36"/>
      <c r="I11" s="27"/>
      <c r="J11" s="36"/>
      <c r="K11" s="36"/>
      <c r="L11" s="36"/>
      <c r="M11" s="36"/>
      <c r="N11" s="36"/>
      <c r="O11" s="36"/>
      <c r="P11" s="36"/>
      <c r="Q11" s="30"/>
    </row>
    <row r="12" spans="1:17" ht="20.100000000000001" hidden="1" customHeight="1" x14ac:dyDescent="0.25">
      <c r="A12" s="261"/>
      <c r="B12" s="279"/>
      <c r="C12" s="60"/>
      <c r="D12" s="47">
        <v>3</v>
      </c>
      <c r="E12" s="139"/>
      <c r="F12" s="36"/>
      <c r="G12" s="36"/>
      <c r="H12" s="36"/>
      <c r="I12" s="27"/>
      <c r="J12" s="36"/>
      <c r="K12" s="36"/>
      <c r="L12" s="36"/>
      <c r="M12" s="36"/>
      <c r="N12" s="36"/>
      <c r="O12" s="36"/>
      <c r="P12" s="36"/>
      <c r="Q12" s="30"/>
    </row>
    <row r="13" spans="1:17" ht="20.100000000000001" hidden="1" customHeight="1" x14ac:dyDescent="0.25">
      <c r="A13" s="261"/>
      <c r="B13" s="279"/>
      <c r="C13" s="60"/>
      <c r="D13" s="48">
        <v>4</v>
      </c>
      <c r="E13" s="139"/>
      <c r="F13" s="36"/>
      <c r="G13" s="36"/>
      <c r="H13" s="36"/>
      <c r="I13" s="27"/>
      <c r="J13" s="36"/>
      <c r="K13" s="36"/>
      <c r="L13" s="36"/>
      <c r="M13" s="36"/>
      <c r="N13" s="27"/>
      <c r="O13" s="36"/>
      <c r="P13" s="36"/>
      <c r="Q13" s="30"/>
    </row>
    <row r="14" spans="1:17" ht="20.100000000000001" hidden="1" customHeight="1" x14ac:dyDescent="0.25">
      <c r="A14" s="261"/>
      <c r="B14" s="279"/>
      <c r="C14" s="60"/>
      <c r="D14" s="44">
        <v>5</v>
      </c>
      <c r="E14" s="139"/>
      <c r="F14" s="76"/>
      <c r="G14" s="76"/>
      <c r="H14" s="76"/>
      <c r="I14" s="77"/>
      <c r="J14" s="36"/>
      <c r="K14" s="36"/>
      <c r="L14" s="36"/>
      <c r="M14" s="36"/>
      <c r="N14" s="36"/>
      <c r="O14" s="36"/>
      <c r="P14" s="36"/>
      <c r="Q14" s="30"/>
    </row>
    <row r="15" spans="1:17" ht="20.100000000000001" hidden="1" customHeight="1" x14ac:dyDescent="0.25">
      <c r="A15" s="261"/>
      <c r="B15" s="279"/>
      <c r="C15" s="60"/>
      <c r="D15" s="46">
        <v>6</v>
      </c>
      <c r="E15" s="140"/>
      <c r="F15" s="76"/>
      <c r="G15" s="76"/>
      <c r="H15" s="76"/>
      <c r="I15" s="79"/>
      <c r="J15" s="36"/>
      <c r="K15" s="36"/>
      <c r="L15" s="36"/>
      <c r="M15" s="36"/>
      <c r="N15" s="36"/>
      <c r="O15" s="36"/>
      <c r="P15" s="36"/>
      <c r="Q15" s="30"/>
    </row>
    <row r="16" spans="1:17" ht="20.100000000000001" hidden="1" customHeight="1" thickBot="1" x14ac:dyDescent="0.3">
      <c r="A16" s="261"/>
      <c r="B16" s="279"/>
      <c r="C16" s="60"/>
      <c r="D16" s="47">
        <v>7</v>
      </c>
      <c r="E16" s="140"/>
      <c r="F16" s="78"/>
      <c r="G16" s="78"/>
      <c r="H16" s="78"/>
      <c r="I16" s="27"/>
      <c r="J16" s="36"/>
      <c r="K16" s="36"/>
      <c r="L16" s="36"/>
      <c r="M16" s="36"/>
      <c r="N16" s="36"/>
      <c r="O16" s="36"/>
      <c r="P16" s="36"/>
      <c r="Q16" s="30"/>
    </row>
    <row r="17" spans="1:20" s="2" customFormat="1" ht="24.95" customHeight="1" thickBot="1" x14ac:dyDescent="0.3">
      <c r="A17" s="261"/>
      <c r="B17" s="279"/>
      <c r="C17" s="93">
        <v>33711957.430426791</v>
      </c>
      <c r="D17" s="102">
        <v>8</v>
      </c>
      <c r="E17" s="105">
        <v>89.9</v>
      </c>
      <c r="F17" s="250">
        <f>((E17-E33)/100)*B2*(C17/C5)</f>
        <v>7239245.8980803955</v>
      </c>
      <c r="G17" s="250">
        <f>F17/(8760)</f>
        <v>826.39793357082146</v>
      </c>
      <c r="H17" s="126"/>
      <c r="I17" s="27"/>
      <c r="J17" s="27"/>
      <c r="K17" s="27"/>
      <c r="L17" s="27"/>
      <c r="M17" s="27"/>
      <c r="N17" s="27"/>
      <c r="O17" s="127"/>
      <c r="P17" s="127"/>
      <c r="Q17" s="128"/>
      <c r="R17" s="250">
        <f>((E21-E33)/100)*B2*(C17/C5)</f>
        <v>5925712.8770098686</v>
      </c>
      <c r="S17" s="250">
        <f>R17/(8760)</f>
        <v>676.45124166779317</v>
      </c>
      <c r="T17" s="251" t="s">
        <v>30</v>
      </c>
    </row>
    <row r="18" spans="1:20" ht="35.1" customHeight="1" thickBot="1" x14ac:dyDescent="0.3">
      <c r="A18" s="261"/>
      <c r="B18" s="279"/>
      <c r="C18" s="62"/>
      <c r="D18" s="136">
        <v>9</v>
      </c>
      <c r="E18" s="140"/>
      <c r="F18" s="274" t="s">
        <v>13</v>
      </c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86"/>
    </row>
    <row r="19" spans="1:20" ht="39.950000000000003" customHeight="1" thickTop="1" thickBot="1" x14ac:dyDescent="0.3">
      <c r="A19" s="261"/>
      <c r="B19" s="279"/>
      <c r="C19" s="62" t="s">
        <v>6</v>
      </c>
      <c r="D19" s="9">
        <v>10</v>
      </c>
      <c r="E19" s="140"/>
      <c r="F19" s="281" t="s">
        <v>47</v>
      </c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2"/>
    </row>
    <row r="20" spans="1:20" ht="24.95" customHeight="1" thickTop="1" thickBot="1" x14ac:dyDescent="0.3">
      <c r="A20" s="261"/>
      <c r="B20" s="279"/>
      <c r="C20" s="60"/>
      <c r="D20" s="47">
        <v>11</v>
      </c>
      <c r="E20" s="140"/>
      <c r="F20" s="129"/>
      <c r="G20" s="78"/>
      <c r="H20" s="130" t="s">
        <v>27</v>
      </c>
      <c r="I20" s="130"/>
      <c r="J20" s="27"/>
      <c r="K20" s="27"/>
      <c r="L20" s="25"/>
      <c r="M20" s="25"/>
      <c r="N20" s="27"/>
      <c r="O20" s="36"/>
      <c r="P20" s="36"/>
      <c r="Q20" s="30"/>
    </row>
    <row r="21" spans="1:20" ht="20.100000000000001" customHeight="1" thickBot="1" x14ac:dyDescent="0.3">
      <c r="A21" s="262"/>
      <c r="B21" s="280"/>
      <c r="C21" s="61"/>
      <c r="D21" s="49">
        <v>12</v>
      </c>
      <c r="E21" s="106">
        <v>87.24</v>
      </c>
      <c r="F21" s="159"/>
      <c r="G21" s="229"/>
      <c r="H21" s="111">
        <v>150</v>
      </c>
      <c r="I21" s="130" t="s">
        <v>28</v>
      </c>
      <c r="M21" s="161"/>
      <c r="N21" s="160"/>
      <c r="O21" s="88"/>
      <c r="P21" s="88"/>
      <c r="Q21" s="90"/>
      <c r="R21" s="5"/>
      <c r="S21" s="5"/>
    </row>
    <row r="22" spans="1:20" ht="20.100000000000001" customHeight="1" thickBot="1" x14ac:dyDescent="0.3">
      <c r="A22" s="261">
        <v>2017</v>
      </c>
      <c r="B22" s="279"/>
      <c r="C22" s="60"/>
      <c r="D22" s="50">
        <v>1</v>
      </c>
      <c r="E22" s="140"/>
      <c r="F22" s="129"/>
      <c r="G22" s="78"/>
      <c r="H22" s="112">
        <v>150</v>
      </c>
      <c r="I22" s="111">
        <v>200</v>
      </c>
      <c r="J22" s="216"/>
      <c r="K22" s="70"/>
      <c r="L22" s="182"/>
      <c r="M22" s="81"/>
      <c r="N22" s="80"/>
      <c r="O22" s="36"/>
      <c r="P22" s="36"/>
      <c r="Q22" s="30"/>
      <c r="R22" s="6"/>
      <c r="S22" s="6"/>
    </row>
    <row r="23" spans="1:20" ht="24.95" customHeight="1" thickTop="1" thickBot="1" x14ac:dyDescent="0.3">
      <c r="A23" s="261"/>
      <c r="B23" s="279"/>
      <c r="C23" s="62" t="s">
        <v>7</v>
      </c>
      <c r="D23" s="11">
        <v>2</v>
      </c>
      <c r="E23" s="140"/>
      <c r="F23" s="129"/>
      <c r="G23" s="78"/>
      <c r="H23" s="112">
        <v>150</v>
      </c>
      <c r="I23" s="112">
        <v>200</v>
      </c>
      <c r="J23" s="80"/>
      <c r="K23" s="80"/>
      <c r="L23" s="81"/>
      <c r="M23" s="81"/>
      <c r="N23" s="80"/>
      <c r="O23" s="36"/>
      <c r="P23" s="36"/>
      <c r="Q23" s="30"/>
    </row>
    <row r="24" spans="1:20" ht="20.100000000000001" customHeight="1" thickTop="1" thickBot="1" x14ac:dyDescent="0.3">
      <c r="A24" s="261"/>
      <c r="B24" s="279"/>
      <c r="C24" s="60"/>
      <c r="D24" s="46">
        <v>3</v>
      </c>
      <c r="E24" s="140"/>
      <c r="F24" s="129"/>
      <c r="G24" s="78"/>
      <c r="H24" s="112">
        <v>150</v>
      </c>
      <c r="I24" s="112">
        <v>200</v>
      </c>
      <c r="J24" s="131" t="s">
        <v>7</v>
      </c>
      <c r="K24" s="80"/>
      <c r="L24" s="81"/>
      <c r="M24" s="81"/>
      <c r="N24" s="80"/>
      <c r="O24" s="36"/>
      <c r="P24" s="36"/>
      <c r="Q24" s="30"/>
    </row>
    <row r="25" spans="1:20" ht="20.100000000000001" customHeight="1" thickBot="1" x14ac:dyDescent="0.3">
      <c r="A25" s="261"/>
      <c r="B25" s="279"/>
      <c r="C25" s="60"/>
      <c r="D25" s="51">
        <v>4</v>
      </c>
      <c r="E25" s="140"/>
      <c r="F25" s="129"/>
      <c r="G25" s="78"/>
      <c r="H25" s="112">
        <v>150</v>
      </c>
      <c r="I25" s="112">
        <v>200</v>
      </c>
      <c r="J25" s="114">
        <v>200</v>
      </c>
      <c r="K25" s="80"/>
      <c r="L25" s="81"/>
      <c r="M25" s="81"/>
      <c r="N25" s="80"/>
      <c r="O25" s="36"/>
      <c r="P25" s="36"/>
      <c r="Q25" s="30"/>
    </row>
    <row r="26" spans="1:20" ht="24.95" customHeight="1" thickTop="1" thickBot="1" x14ac:dyDescent="0.3">
      <c r="A26" s="261"/>
      <c r="B26" s="279"/>
      <c r="C26" s="62" t="s">
        <v>8</v>
      </c>
      <c r="D26" s="12">
        <v>5</v>
      </c>
      <c r="E26" s="140"/>
      <c r="F26" s="129"/>
      <c r="G26" s="78"/>
      <c r="H26" s="112">
        <v>150</v>
      </c>
      <c r="I26" s="112">
        <v>200</v>
      </c>
      <c r="J26" s="115">
        <v>200</v>
      </c>
      <c r="K26" s="80"/>
      <c r="L26" s="81"/>
      <c r="M26" s="81"/>
      <c r="N26" s="80"/>
      <c r="O26" s="36"/>
      <c r="P26" s="36"/>
      <c r="Q26" s="30"/>
    </row>
    <row r="27" spans="1:20" ht="24.95" customHeight="1" thickTop="1" thickBot="1" x14ac:dyDescent="0.3">
      <c r="A27" s="261"/>
      <c r="B27" s="279"/>
      <c r="C27" s="60"/>
      <c r="D27" s="52">
        <v>6</v>
      </c>
      <c r="E27" s="141">
        <v>80</v>
      </c>
      <c r="F27" s="138">
        <v>77.5</v>
      </c>
      <c r="G27" s="78"/>
      <c r="H27" s="112">
        <v>150</v>
      </c>
      <c r="I27" s="112">
        <v>200</v>
      </c>
      <c r="J27" s="115">
        <v>200</v>
      </c>
      <c r="K27" s="130" t="s">
        <v>8</v>
      </c>
      <c r="L27" s="31"/>
      <c r="M27" s="31"/>
      <c r="N27" s="28"/>
      <c r="O27" s="36"/>
      <c r="P27" s="36"/>
      <c r="Q27" s="30"/>
    </row>
    <row r="28" spans="1:20" ht="20.100000000000001" customHeight="1" thickTop="1" thickBot="1" x14ac:dyDescent="0.3">
      <c r="A28" s="261"/>
      <c r="B28" s="279"/>
      <c r="C28" s="60"/>
      <c r="D28" s="51">
        <v>7</v>
      </c>
      <c r="E28" s="142"/>
      <c r="F28" s="18"/>
      <c r="G28" s="17"/>
      <c r="H28" s="112">
        <v>150</v>
      </c>
      <c r="I28" s="112">
        <v>200</v>
      </c>
      <c r="J28" s="115">
        <v>200</v>
      </c>
      <c r="K28" s="117">
        <v>200</v>
      </c>
      <c r="L28" s="31"/>
      <c r="M28" s="287" t="s">
        <v>14</v>
      </c>
      <c r="N28" s="287"/>
      <c r="O28" s="287"/>
      <c r="P28" s="287"/>
      <c r="Q28" s="288"/>
    </row>
    <row r="29" spans="1:20" ht="24.95" customHeight="1" thickTop="1" thickBot="1" x14ac:dyDescent="0.3">
      <c r="A29" s="261"/>
      <c r="B29" s="279"/>
      <c r="C29" s="62" t="s">
        <v>9</v>
      </c>
      <c r="D29" s="13">
        <v>8</v>
      </c>
      <c r="E29" s="140"/>
      <c r="F29" s="129"/>
      <c r="G29" s="78"/>
      <c r="H29" s="112">
        <v>150</v>
      </c>
      <c r="I29" s="112">
        <v>200</v>
      </c>
      <c r="J29" s="115">
        <v>200</v>
      </c>
      <c r="K29" s="118">
        <v>200</v>
      </c>
      <c r="L29" s="81"/>
      <c r="M29" s="287"/>
      <c r="N29" s="287"/>
      <c r="O29" s="287"/>
      <c r="P29" s="287"/>
      <c r="Q29" s="288"/>
    </row>
    <row r="30" spans="1:20" ht="20.100000000000001" customHeight="1" thickTop="1" thickBot="1" x14ac:dyDescent="0.35">
      <c r="A30" s="261"/>
      <c r="B30" s="279"/>
      <c r="C30" s="60"/>
      <c r="D30" s="46">
        <v>9</v>
      </c>
      <c r="E30" s="140"/>
      <c r="F30" s="129"/>
      <c r="G30" s="78"/>
      <c r="H30" s="112">
        <v>150</v>
      </c>
      <c r="I30" s="112">
        <v>200</v>
      </c>
      <c r="J30" s="115">
        <v>200</v>
      </c>
      <c r="K30" s="118">
        <v>200</v>
      </c>
      <c r="L30" s="134" t="s">
        <v>9</v>
      </c>
      <c r="M30" s="287"/>
      <c r="N30" s="287"/>
      <c r="O30" s="287"/>
      <c r="P30" s="287"/>
      <c r="Q30" s="288"/>
    </row>
    <row r="31" spans="1:20" ht="20.100000000000001" customHeight="1" thickBot="1" x14ac:dyDescent="0.35">
      <c r="A31" s="261"/>
      <c r="B31" s="279"/>
      <c r="C31" s="60"/>
      <c r="D31" s="48">
        <v>10</v>
      </c>
      <c r="E31" s="140"/>
      <c r="F31" s="129"/>
      <c r="G31" s="78"/>
      <c r="H31" s="112">
        <v>150</v>
      </c>
      <c r="I31" s="112">
        <v>200</v>
      </c>
      <c r="J31" s="115">
        <v>200</v>
      </c>
      <c r="K31" s="118">
        <v>200</v>
      </c>
      <c r="L31" s="120">
        <v>76</v>
      </c>
      <c r="M31" s="81"/>
      <c r="N31" s="80"/>
      <c r="O31" s="36"/>
      <c r="P31" s="36"/>
      <c r="Q31" s="30"/>
    </row>
    <row r="32" spans="1:20" ht="24.95" customHeight="1" thickTop="1" thickBot="1" x14ac:dyDescent="0.35">
      <c r="A32" s="261"/>
      <c r="B32" s="279"/>
      <c r="C32" s="62" t="s">
        <v>10</v>
      </c>
      <c r="D32" s="22">
        <v>11</v>
      </c>
      <c r="E32" s="140"/>
      <c r="F32" s="135"/>
      <c r="G32" s="78"/>
      <c r="H32" s="113">
        <v>150</v>
      </c>
      <c r="I32" s="112">
        <v>200</v>
      </c>
      <c r="J32" s="115">
        <v>200</v>
      </c>
      <c r="K32" s="118">
        <v>200</v>
      </c>
      <c r="L32" s="121">
        <v>76</v>
      </c>
      <c r="M32" s="81"/>
      <c r="N32" s="80"/>
      <c r="O32" s="36"/>
      <c r="P32" s="36"/>
      <c r="Q32" s="249" t="s">
        <v>32</v>
      </c>
      <c r="R32" s="205" t="s">
        <v>33</v>
      </c>
    </row>
    <row r="33" spans="1:18" ht="24.95" customHeight="1" thickTop="1" thickBot="1" x14ac:dyDescent="0.4">
      <c r="A33" s="262"/>
      <c r="B33" s="280"/>
      <c r="C33" s="61"/>
      <c r="D33" s="53">
        <v>12</v>
      </c>
      <c r="E33" s="106">
        <v>75.239999999999995</v>
      </c>
      <c r="F33" s="16"/>
      <c r="G33" s="229"/>
      <c r="H33" s="229"/>
      <c r="I33" s="113">
        <v>200</v>
      </c>
      <c r="J33" s="115">
        <v>200</v>
      </c>
      <c r="K33" s="118">
        <v>200</v>
      </c>
      <c r="L33" s="121">
        <v>76</v>
      </c>
      <c r="M33" s="108"/>
      <c r="N33" s="109"/>
      <c r="O33" s="110"/>
      <c r="P33" s="88"/>
      <c r="Q33" s="204">
        <f>SUM(I33:L33)</f>
        <v>676</v>
      </c>
      <c r="R33" s="206">
        <f>8760*Q33</f>
        <v>5921760</v>
      </c>
    </row>
    <row r="34" spans="1:18" ht="20.100000000000001" customHeight="1" thickBot="1" x14ac:dyDescent="0.4">
      <c r="A34" s="260">
        <v>2018</v>
      </c>
      <c r="B34" s="278"/>
      <c r="C34" s="63"/>
      <c r="D34" s="143">
        <v>1</v>
      </c>
      <c r="E34" s="144"/>
      <c r="F34" s="145"/>
      <c r="G34" s="145"/>
      <c r="H34" s="145"/>
      <c r="I34" s="217"/>
      <c r="J34" s="115">
        <v>200</v>
      </c>
      <c r="K34" s="118">
        <v>200</v>
      </c>
      <c r="L34" s="121">
        <v>76</v>
      </c>
      <c r="M34" s="220"/>
      <c r="N34" s="221"/>
      <c r="O34" s="145"/>
      <c r="P34" s="145"/>
      <c r="Q34" s="156"/>
    </row>
    <row r="35" spans="1:18" ht="20.100000000000001" customHeight="1" thickTop="1" thickBot="1" x14ac:dyDescent="0.35">
      <c r="A35" s="261"/>
      <c r="B35" s="279"/>
      <c r="C35" s="62" t="s">
        <v>11</v>
      </c>
      <c r="D35" s="22">
        <v>2</v>
      </c>
      <c r="E35" s="139"/>
      <c r="F35" s="36"/>
      <c r="G35" s="36"/>
      <c r="H35" s="36"/>
      <c r="I35" s="28"/>
      <c r="J35" s="115">
        <v>200</v>
      </c>
      <c r="K35" s="118">
        <v>200</v>
      </c>
      <c r="L35" s="121">
        <v>76</v>
      </c>
      <c r="M35" s="25"/>
      <c r="N35" s="27"/>
      <c r="O35" s="36"/>
      <c r="P35" s="36"/>
      <c r="Q35" s="30"/>
    </row>
    <row r="36" spans="1:18" ht="20.100000000000001" customHeight="1" thickTop="1" thickBot="1" x14ac:dyDescent="0.4">
      <c r="A36" s="261"/>
      <c r="B36" s="279"/>
      <c r="C36" s="64"/>
      <c r="D36" s="52">
        <v>3</v>
      </c>
      <c r="E36" s="139"/>
      <c r="F36" s="36"/>
      <c r="G36" s="36"/>
      <c r="H36" s="36"/>
      <c r="I36" s="28"/>
      <c r="J36" s="116">
        <v>200</v>
      </c>
      <c r="K36" s="118">
        <v>200</v>
      </c>
      <c r="L36" s="121">
        <v>76</v>
      </c>
      <c r="M36" s="25"/>
      <c r="N36" s="27"/>
      <c r="O36" s="36"/>
      <c r="P36" s="36"/>
      <c r="Q36" s="30"/>
    </row>
    <row r="37" spans="1:18" ht="20.100000000000001" customHeight="1" thickBot="1" x14ac:dyDescent="0.4">
      <c r="A37" s="261"/>
      <c r="B37" s="279"/>
      <c r="C37" s="64"/>
      <c r="D37" s="51">
        <v>4</v>
      </c>
      <c r="E37" s="139"/>
      <c r="F37" s="36"/>
      <c r="G37" s="36"/>
      <c r="H37" s="36"/>
      <c r="I37" s="28"/>
      <c r="J37" s="28"/>
      <c r="K37" s="118">
        <v>200</v>
      </c>
      <c r="L37" s="121">
        <v>76</v>
      </c>
      <c r="M37" s="26"/>
      <c r="N37" s="39"/>
      <c r="O37" s="36"/>
      <c r="P37" s="36"/>
      <c r="Q37" s="30"/>
    </row>
    <row r="38" spans="1:18" ht="20.100000000000001" customHeight="1" thickTop="1" thickBot="1" x14ac:dyDescent="0.35">
      <c r="A38" s="261"/>
      <c r="B38" s="279"/>
      <c r="C38" s="62" t="s">
        <v>12</v>
      </c>
      <c r="D38" s="22">
        <v>5</v>
      </c>
      <c r="E38" s="139"/>
      <c r="F38" s="36"/>
      <c r="G38" s="36"/>
      <c r="H38" s="36"/>
      <c r="I38" s="28"/>
      <c r="J38" s="28"/>
      <c r="K38" s="118">
        <v>200</v>
      </c>
      <c r="L38" s="121">
        <v>76</v>
      </c>
      <c r="M38" s="26"/>
      <c r="N38" s="39"/>
      <c r="O38" s="36"/>
      <c r="P38" s="36"/>
      <c r="Q38" s="30"/>
    </row>
    <row r="39" spans="1:18" ht="20.100000000000001" customHeight="1" thickTop="1" thickBot="1" x14ac:dyDescent="0.4">
      <c r="A39" s="261"/>
      <c r="B39" s="279"/>
      <c r="C39" s="65"/>
      <c r="D39" s="52">
        <v>6</v>
      </c>
      <c r="E39" s="146">
        <f>E33-6.5</f>
        <v>68.739999999999995</v>
      </c>
      <c r="F39" s="37"/>
      <c r="G39" s="37"/>
      <c r="H39" s="37"/>
      <c r="I39" s="28"/>
      <c r="J39" s="28"/>
      <c r="K39" s="119">
        <v>200</v>
      </c>
      <c r="L39" s="121">
        <v>76</v>
      </c>
      <c r="M39" s="25"/>
      <c r="N39" s="27"/>
      <c r="O39" s="36"/>
      <c r="P39" s="36"/>
      <c r="Q39" s="30"/>
    </row>
    <row r="40" spans="1:18" ht="20.100000000000001" customHeight="1" thickBot="1" x14ac:dyDescent="0.4">
      <c r="A40" s="261"/>
      <c r="B40" s="279"/>
      <c r="C40" s="94"/>
      <c r="D40" s="55">
        <v>7</v>
      </c>
      <c r="E40" s="142"/>
      <c r="F40" s="35"/>
      <c r="G40" s="35"/>
      <c r="H40" s="35"/>
      <c r="I40" s="230"/>
      <c r="J40" s="230"/>
      <c r="K40" s="230"/>
      <c r="L40" s="121">
        <v>76</v>
      </c>
      <c r="M40" s="223"/>
      <c r="N40" s="224"/>
      <c r="O40" s="35"/>
      <c r="P40" s="35"/>
      <c r="Q40" s="29"/>
    </row>
    <row r="41" spans="1:18" ht="20.100000000000001" customHeight="1" thickTop="1" thickBot="1" x14ac:dyDescent="0.35">
      <c r="A41" s="261"/>
      <c r="B41" s="279"/>
      <c r="C41" s="95" t="s">
        <v>24</v>
      </c>
      <c r="D41" s="22">
        <v>8</v>
      </c>
      <c r="E41" s="147"/>
      <c r="F41" s="36"/>
      <c r="G41" s="36"/>
      <c r="H41" s="36"/>
      <c r="I41" s="28"/>
      <c r="J41" s="28"/>
      <c r="K41" s="28"/>
      <c r="L41" s="121">
        <v>76</v>
      </c>
      <c r="M41" s="25"/>
      <c r="N41" s="27"/>
      <c r="O41" s="36"/>
      <c r="P41" s="36"/>
      <c r="Q41" s="30"/>
    </row>
    <row r="42" spans="1:18" ht="20.100000000000001" customHeight="1" thickTop="1" thickBot="1" x14ac:dyDescent="0.4">
      <c r="A42" s="261"/>
      <c r="B42" s="279"/>
      <c r="C42" s="94"/>
      <c r="D42" s="52">
        <v>9</v>
      </c>
      <c r="E42" s="147"/>
      <c r="F42" s="36"/>
      <c r="G42" s="36"/>
      <c r="H42" s="36"/>
      <c r="I42" s="28"/>
      <c r="J42" s="28"/>
      <c r="K42" s="28"/>
      <c r="L42" s="122">
        <v>76</v>
      </c>
      <c r="M42" s="25"/>
      <c r="N42" s="27"/>
      <c r="O42" s="36"/>
      <c r="P42" s="36"/>
      <c r="Q42" s="30"/>
    </row>
    <row r="43" spans="1:18" ht="20.100000000000001" customHeight="1" thickBot="1" x14ac:dyDescent="0.4">
      <c r="A43" s="261"/>
      <c r="B43" s="279"/>
      <c r="C43" s="94"/>
      <c r="D43" s="56">
        <v>10</v>
      </c>
      <c r="E43" s="147"/>
      <c r="F43" s="36"/>
      <c r="G43" s="36"/>
      <c r="H43" s="36"/>
      <c r="I43" s="28"/>
      <c r="J43" s="28"/>
      <c r="M43" s="25"/>
      <c r="N43" s="27"/>
      <c r="O43" s="36"/>
      <c r="P43" s="36"/>
      <c r="Q43" s="30"/>
    </row>
    <row r="44" spans="1:18" ht="20.100000000000001" customHeight="1" thickTop="1" thickBot="1" x14ac:dyDescent="0.3">
      <c r="A44" s="261"/>
      <c r="B44" s="279"/>
      <c r="C44" s="95" t="s">
        <v>25</v>
      </c>
      <c r="D44" s="22">
        <v>11</v>
      </c>
      <c r="E44" s="147"/>
      <c r="F44" s="36"/>
      <c r="G44" s="36"/>
      <c r="H44" s="36"/>
      <c r="I44" s="28"/>
      <c r="J44" s="28"/>
      <c r="K44" s="28"/>
      <c r="L44" s="31"/>
      <c r="M44" s="25"/>
      <c r="N44" s="27"/>
      <c r="O44" s="36"/>
      <c r="P44" s="36"/>
      <c r="Q44" s="30"/>
    </row>
    <row r="45" spans="1:18" ht="20.100000000000001" customHeight="1" thickTop="1" thickBot="1" x14ac:dyDescent="0.4">
      <c r="A45" s="262"/>
      <c r="B45" s="280"/>
      <c r="C45" s="96"/>
      <c r="D45" s="49">
        <v>12</v>
      </c>
      <c r="E45" s="148">
        <v>62.24</v>
      </c>
      <c r="F45" s="149">
        <f>E45+(E27-F27)</f>
        <v>64.740000000000009</v>
      </c>
      <c r="G45" s="150"/>
      <c r="H45" s="150"/>
      <c r="I45" s="109"/>
      <c r="J45" s="109"/>
      <c r="K45" s="109"/>
      <c r="L45" s="151"/>
      <c r="M45" s="152"/>
      <c r="N45" s="153"/>
      <c r="O45" s="110"/>
      <c r="P45" s="88"/>
      <c r="Q45" s="90"/>
    </row>
    <row r="46" spans="1:18" ht="20.100000000000001" customHeight="1" thickBot="1" x14ac:dyDescent="0.4">
      <c r="A46" s="260">
        <v>2019</v>
      </c>
      <c r="B46" s="278"/>
      <c r="C46" s="97"/>
      <c r="D46" s="154">
        <v>1</v>
      </c>
      <c r="E46" s="155"/>
      <c r="F46" s="145"/>
      <c r="G46" s="145"/>
      <c r="H46" s="145"/>
      <c r="I46" s="219"/>
      <c r="J46" s="219"/>
      <c r="K46" s="219"/>
      <c r="L46" s="219"/>
      <c r="M46" s="220"/>
      <c r="N46" s="221"/>
      <c r="O46" s="145"/>
      <c r="P46" s="145"/>
      <c r="Q46" s="156"/>
    </row>
    <row r="47" spans="1:18" ht="20.100000000000001" customHeight="1" x14ac:dyDescent="0.35">
      <c r="A47" s="261"/>
      <c r="B47" s="279"/>
      <c r="C47" s="98"/>
      <c r="D47" s="55">
        <v>2</v>
      </c>
      <c r="E47" s="147"/>
      <c r="F47" s="36"/>
      <c r="G47" s="36"/>
      <c r="H47" s="36"/>
      <c r="I47" s="218"/>
      <c r="J47" s="218"/>
      <c r="K47" s="218"/>
      <c r="L47" s="218"/>
      <c r="M47" s="25"/>
      <c r="N47" s="27"/>
      <c r="O47" s="36"/>
      <c r="P47" s="36"/>
      <c r="Q47" s="30"/>
    </row>
    <row r="48" spans="1:18" ht="20.100000000000001" customHeight="1" x14ac:dyDescent="0.35">
      <c r="A48" s="261"/>
      <c r="B48" s="279"/>
      <c r="C48" s="98"/>
      <c r="D48" s="55">
        <v>3</v>
      </c>
      <c r="E48" s="147"/>
      <c r="F48" s="36"/>
      <c r="G48" s="36"/>
      <c r="H48" s="36"/>
      <c r="I48" s="218"/>
      <c r="J48" s="218"/>
      <c r="K48" s="218"/>
      <c r="L48" s="218"/>
      <c r="M48" s="25"/>
      <c r="N48" s="27"/>
      <c r="O48" s="36"/>
      <c r="P48" s="36"/>
      <c r="Q48" s="30"/>
    </row>
    <row r="49" spans="1:17" ht="20.100000000000001" customHeight="1" x14ac:dyDescent="0.35">
      <c r="A49" s="261"/>
      <c r="B49" s="279"/>
      <c r="C49" s="98"/>
      <c r="D49" s="55">
        <v>4</v>
      </c>
      <c r="E49" s="147"/>
      <c r="F49" s="36"/>
      <c r="G49" s="36"/>
      <c r="H49" s="36"/>
      <c r="I49" s="218"/>
      <c r="J49" s="218"/>
      <c r="K49" s="218"/>
      <c r="L49" s="218"/>
      <c r="M49" s="25"/>
      <c r="N49" s="27"/>
      <c r="O49" s="36"/>
      <c r="P49" s="36"/>
      <c r="Q49" s="30"/>
    </row>
    <row r="50" spans="1:17" ht="20.100000000000001" customHeight="1" x14ac:dyDescent="0.35">
      <c r="A50" s="261"/>
      <c r="B50" s="279"/>
      <c r="C50" s="98"/>
      <c r="D50" s="55">
        <v>5</v>
      </c>
      <c r="E50" s="147"/>
      <c r="F50" s="36"/>
      <c r="G50" s="36"/>
      <c r="H50" s="36"/>
      <c r="I50" s="218"/>
      <c r="J50" s="218"/>
      <c r="K50" s="218"/>
      <c r="L50" s="218"/>
      <c r="M50" s="25"/>
      <c r="N50" s="27"/>
      <c r="O50" s="36"/>
      <c r="P50" s="36"/>
      <c r="Q50" s="30"/>
    </row>
    <row r="51" spans="1:17" ht="20.100000000000001" customHeight="1" x14ac:dyDescent="0.35">
      <c r="A51" s="261"/>
      <c r="B51" s="279"/>
      <c r="C51" s="98"/>
      <c r="D51" s="55">
        <v>6</v>
      </c>
      <c r="E51" s="140">
        <f>E45-6.5</f>
        <v>55.74</v>
      </c>
      <c r="F51" s="37"/>
      <c r="G51" s="37"/>
      <c r="H51" s="37"/>
      <c r="I51" s="218"/>
      <c r="J51" s="218"/>
      <c r="K51" s="218"/>
      <c r="L51" s="218"/>
      <c r="M51" s="26"/>
      <c r="N51" s="214"/>
      <c r="O51" s="36"/>
      <c r="P51" s="36"/>
      <c r="Q51" s="30"/>
    </row>
    <row r="52" spans="1:17" ht="20.100000000000001" customHeight="1" x14ac:dyDescent="0.35">
      <c r="A52" s="261"/>
      <c r="B52" s="279"/>
      <c r="C52" s="99"/>
      <c r="D52" s="55">
        <v>7</v>
      </c>
      <c r="E52" s="157"/>
      <c r="F52" s="35"/>
      <c r="G52" s="35"/>
      <c r="H52" s="35"/>
      <c r="I52" s="222"/>
      <c r="J52" s="222"/>
      <c r="K52" s="222"/>
      <c r="L52" s="222"/>
      <c r="M52" s="223"/>
      <c r="N52" s="224"/>
      <c r="O52" s="35"/>
      <c r="P52" s="35"/>
      <c r="Q52" s="29"/>
    </row>
    <row r="53" spans="1:17" ht="20.100000000000001" customHeight="1" x14ac:dyDescent="0.35">
      <c r="A53" s="261"/>
      <c r="B53" s="279"/>
      <c r="C53" s="99"/>
      <c r="D53" s="55">
        <v>8</v>
      </c>
      <c r="E53" s="139"/>
      <c r="F53" s="36"/>
      <c r="G53" s="36"/>
      <c r="H53" s="36"/>
      <c r="I53" s="218"/>
      <c r="J53" s="218"/>
      <c r="K53" s="218"/>
      <c r="L53" s="218"/>
      <c r="M53" s="25"/>
      <c r="N53" s="27"/>
      <c r="O53" s="36"/>
      <c r="P53" s="36"/>
      <c r="Q53" s="30"/>
    </row>
    <row r="54" spans="1:17" ht="20.100000000000001" customHeight="1" x14ac:dyDescent="0.35">
      <c r="A54" s="261"/>
      <c r="B54" s="279"/>
      <c r="C54" s="99"/>
      <c r="D54" s="55">
        <v>9</v>
      </c>
      <c r="E54" s="139"/>
      <c r="F54" s="36"/>
      <c r="G54" s="36"/>
      <c r="H54" s="36"/>
      <c r="I54" s="218"/>
      <c r="J54" s="218"/>
      <c r="K54" s="218"/>
      <c r="L54" s="218"/>
      <c r="M54" s="25"/>
      <c r="N54" s="27"/>
      <c r="O54" s="36"/>
      <c r="P54" s="36"/>
      <c r="Q54" s="30"/>
    </row>
    <row r="55" spans="1:17" ht="20.100000000000001" customHeight="1" x14ac:dyDescent="0.35">
      <c r="A55" s="261"/>
      <c r="B55" s="279"/>
      <c r="C55" s="99"/>
      <c r="D55" s="55">
        <v>10</v>
      </c>
      <c r="E55" s="139"/>
      <c r="F55" s="36"/>
      <c r="G55" s="36"/>
      <c r="H55" s="36"/>
      <c r="I55" s="218"/>
      <c r="J55" s="218"/>
      <c r="K55" s="218"/>
      <c r="L55" s="218"/>
      <c r="M55" s="25"/>
      <c r="N55" s="27"/>
      <c r="O55" s="36"/>
      <c r="P55" s="36"/>
      <c r="Q55" s="30"/>
    </row>
    <row r="56" spans="1:17" ht="20.100000000000001" customHeight="1" x14ac:dyDescent="0.35">
      <c r="A56" s="261"/>
      <c r="B56" s="279"/>
      <c r="C56" s="99"/>
      <c r="D56" s="55">
        <v>11</v>
      </c>
      <c r="E56" s="139"/>
      <c r="F56" s="36"/>
      <c r="G56" s="36"/>
      <c r="H56" s="36"/>
      <c r="I56" s="218"/>
      <c r="J56" s="218"/>
      <c r="K56" s="218"/>
      <c r="L56" s="218"/>
      <c r="M56" s="25"/>
      <c r="N56" s="27"/>
      <c r="O56" s="36"/>
      <c r="P56" s="36"/>
      <c r="Q56" s="30"/>
    </row>
    <row r="57" spans="1:17" ht="20.100000000000001" customHeight="1" thickBot="1" x14ac:dyDescent="0.4">
      <c r="A57" s="262"/>
      <c r="B57" s="280"/>
      <c r="C57" s="100"/>
      <c r="D57" s="49">
        <v>12</v>
      </c>
      <c r="E57" s="107">
        <v>49.24</v>
      </c>
      <c r="F57" s="33"/>
      <c r="G57" s="33"/>
      <c r="H57" s="33"/>
      <c r="I57" s="225"/>
      <c r="J57" s="225"/>
      <c r="K57" s="225"/>
      <c r="L57" s="225"/>
      <c r="M57" s="226"/>
      <c r="N57" s="227"/>
      <c r="O57" s="228"/>
      <c r="P57" s="33"/>
      <c r="Q57" s="34"/>
    </row>
  </sheetData>
  <mergeCells count="13">
    <mergeCell ref="A46:A57"/>
    <mergeCell ref="B46:B57"/>
    <mergeCell ref="A34:A45"/>
    <mergeCell ref="B34:B45"/>
    <mergeCell ref="F18:Q18"/>
    <mergeCell ref="F19:Q19"/>
    <mergeCell ref="M28:Q30"/>
    <mergeCell ref="A2:A9"/>
    <mergeCell ref="B2:B9"/>
    <mergeCell ref="A10:A21"/>
    <mergeCell ref="B10:B21"/>
    <mergeCell ref="A22:A33"/>
    <mergeCell ref="B22:B33"/>
  </mergeCells>
  <pageMargins left="0.39370078740157483" right="0.31496062992125984" top="0.35433070866141736" bottom="0.31496062992125984" header="0.15748031496062992" footer="0.19685039370078741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J11" sqref="J11"/>
    </sheetView>
  </sheetViews>
  <sheetFormatPr defaultRowHeight="15" x14ac:dyDescent="0.25"/>
  <sheetData>
    <row r="2" spans="1:6" x14ac:dyDescent="0.25">
      <c r="A2" t="s">
        <v>34</v>
      </c>
      <c r="B2">
        <v>31</v>
      </c>
      <c r="C2">
        <v>31</v>
      </c>
      <c r="E2">
        <f>B2*24</f>
        <v>744</v>
      </c>
      <c r="F2">
        <f>C2*24</f>
        <v>744</v>
      </c>
    </row>
    <row r="3" spans="1:6" x14ac:dyDescent="0.25">
      <c r="A3" t="s">
        <v>35</v>
      </c>
      <c r="B3">
        <v>28</v>
      </c>
      <c r="C3">
        <v>29</v>
      </c>
      <c r="E3">
        <f t="shared" ref="E3:E13" si="0">B3*24</f>
        <v>672</v>
      </c>
      <c r="F3">
        <f t="shared" ref="F3:F13" si="1">C3*24</f>
        <v>696</v>
      </c>
    </row>
    <row r="4" spans="1:6" x14ac:dyDescent="0.25">
      <c r="A4" t="s">
        <v>36</v>
      </c>
      <c r="B4">
        <v>31</v>
      </c>
      <c r="C4">
        <v>31</v>
      </c>
      <c r="E4">
        <f t="shared" si="0"/>
        <v>744</v>
      </c>
      <c r="F4">
        <f t="shared" si="1"/>
        <v>744</v>
      </c>
    </row>
    <row r="5" spans="1:6" x14ac:dyDescent="0.25">
      <c r="A5" t="s">
        <v>37</v>
      </c>
      <c r="B5">
        <v>30</v>
      </c>
      <c r="C5">
        <v>30</v>
      </c>
      <c r="E5">
        <f t="shared" si="0"/>
        <v>720</v>
      </c>
      <c r="F5">
        <f t="shared" si="1"/>
        <v>720</v>
      </c>
    </row>
    <row r="6" spans="1:6" x14ac:dyDescent="0.25">
      <c r="A6" t="s">
        <v>38</v>
      </c>
      <c r="B6">
        <v>31</v>
      </c>
      <c r="C6">
        <v>31</v>
      </c>
      <c r="E6">
        <f t="shared" si="0"/>
        <v>744</v>
      </c>
      <c r="F6">
        <f t="shared" si="1"/>
        <v>744</v>
      </c>
    </row>
    <row r="7" spans="1:6" x14ac:dyDescent="0.25">
      <c r="A7" t="s">
        <v>39</v>
      </c>
      <c r="B7">
        <v>30</v>
      </c>
      <c r="C7">
        <v>30</v>
      </c>
      <c r="E7">
        <f t="shared" si="0"/>
        <v>720</v>
      </c>
      <c r="F7">
        <f t="shared" si="1"/>
        <v>720</v>
      </c>
    </row>
    <row r="8" spans="1:6" x14ac:dyDescent="0.25">
      <c r="A8" t="s">
        <v>40</v>
      </c>
      <c r="B8">
        <v>31</v>
      </c>
      <c r="C8">
        <v>31</v>
      </c>
      <c r="E8">
        <f t="shared" si="0"/>
        <v>744</v>
      </c>
      <c r="F8">
        <f t="shared" si="1"/>
        <v>744</v>
      </c>
    </row>
    <row r="9" spans="1:6" x14ac:dyDescent="0.25">
      <c r="A9" t="s">
        <v>41</v>
      </c>
      <c r="B9">
        <v>31</v>
      </c>
      <c r="C9">
        <v>31</v>
      </c>
      <c r="E9">
        <f t="shared" si="0"/>
        <v>744</v>
      </c>
      <c r="F9">
        <f t="shared" si="1"/>
        <v>744</v>
      </c>
    </row>
    <row r="10" spans="1:6" x14ac:dyDescent="0.25">
      <c r="A10" t="s">
        <v>42</v>
      </c>
      <c r="B10">
        <v>30</v>
      </c>
      <c r="C10">
        <v>30</v>
      </c>
      <c r="E10">
        <f t="shared" si="0"/>
        <v>720</v>
      </c>
      <c r="F10">
        <f t="shared" si="1"/>
        <v>720</v>
      </c>
    </row>
    <row r="11" spans="1:6" x14ac:dyDescent="0.25">
      <c r="A11" t="s">
        <v>43</v>
      </c>
      <c r="B11">
        <v>31</v>
      </c>
      <c r="C11">
        <v>31</v>
      </c>
      <c r="E11">
        <f t="shared" si="0"/>
        <v>744</v>
      </c>
      <c r="F11">
        <f t="shared" si="1"/>
        <v>744</v>
      </c>
    </row>
    <row r="12" spans="1:6" x14ac:dyDescent="0.25">
      <c r="A12" t="s">
        <v>44</v>
      </c>
      <c r="B12">
        <v>30</v>
      </c>
      <c r="C12">
        <v>30</v>
      </c>
      <c r="E12">
        <f t="shared" si="0"/>
        <v>720</v>
      </c>
      <c r="F12">
        <f t="shared" si="1"/>
        <v>720</v>
      </c>
    </row>
    <row r="13" spans="1:6" x14ac:dyDescent="0.25">
      <c r="A13" t="s">
        <v>45</v>
      </c>
      <c r="B13">
        <v>31</v>
      </c>
      <c r="C13">
        <v>31</v>
      </c>
      <c r="E13">
        <f t="shared" si="0"/>
        <v>744</v>
      </c>
      <c r="F13">
        <f t="shared" si="1"/>
        <v>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Milestones</vt:lpstr>
      <vt:lpstr>YearlyQuantity_2016-2017</vt:lpstr>
      <vt:lpstr>YearlyQuantity_2017-2019</vt:lpstr>
      <vt:lpstr>Semester_Control_2017S1</vt:lpstr>
      <vt:lpstr>Sheet1</vt:lpstr>
      <vt:lpstr>Milestones!Print_Area</vt:lpstr>
      <vt:lpstr>Semester_Control_2017S1!Print_Area</vt:lpstr>
      <vt:lpstr>'YearlyQuantity_2016-2017'!Print_Area</vt:lpstr>
      <vt:lpstr>'YearlyQuantity_2017-2019'!Print_Area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Μιχάλης Φιλίππου</dc:creator>
  <cp:lastModifiedBy>UserLAGIE</cp:lastModifiedBy>
  <cp:lastPrinted>2016-08-24T17:05:14Z</cp:lastPrinted>
  <dcterms:created xsi:type="dcterms:W3CDTF">2016-06-09T14:55:50Z</dcterms:created>
  <dcterms:modified xsi:type="dcterms:W3CDTF">2016-09-05T06:28:16Z</dcterms:modified>
</cp:coreProperties>
</file>